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kise-my.sharepoint.com/personal/andreas_rodlund_ki_se/Documents/"/>
    </mc:Choice>
  </mc:AlternateContent>
  <xr:revisionPtr revIDLastSave="1298" documentId="8_{DEF11CFB-FFB4-42E5-BB95-8BF65586DEBA}" xr6:coauthVersionLast="47" xr6:coauthVersionMax="47" xr10:uidLastSave="{D615FC4F-7E56-48D7-859A-68D5FC559DD4}"/>
  <bookViews>
    <workbookView xWindow="-108" yWindow="-108" windowWidth="23256" windowHeight="12456" xr2:uid="{C6845C8C-0F1B-4610-BA09-B0E7DA9B06A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8" i="1" l="1" a="1"/>
  <c r="D18" i="1" s="1"/>
  <c r="C23" i="1" s="1"/>
  <c r="D23" i="1" s="1" a="1"/>
  <c r="D23" i="1" s="1"/>
  <c r="E23" i="1" s="1"/>
  <c r="E38" i="1"/>
  <c r="E39" i="1"/>
  <c r="D39" i="1" a="1"/>
  <c r="D39" i="1"/>
  <c r="D33" i="1" a="1"/>
  <c r="D33" i="1" s="1"/>
  <c r="C39" i="1" s="1"/>
  <c r="D32" i="1" a="1"/>
  <c r="D32" i="1" s="1"/>
  <c r="C38" i="1" s="1"/>
  <c r="D38" i="1" s="1" a="1"/>
  <c r="D38" i="1" s="1"/>
  <c r="D31" i="1" a="1"/>
  <c r="D31" i="1" s="1"/>
  <c r="C37" i="1" s="1"/>
  <c r="D37" i="1" s="1" a="1"/>
  <c r="D37" i="1" s="1"/>
  <c r="E37" i="1" s="1"/>
  <c r="D30" i="1" a="1"/>
  <c r="D30" i="1" s="1"/>
  <c r="C36" i="1" s="1"/>
  <c r="D36" i="1" s="1" a="1"/>
  <c r="D36" i="1" s="1"/>
  <c r="E36" i="1" s="1"/>
  <c r="D29" i="1" a="1"/>
  <c r="D29" i="1" s="1"/>
  <c r="C35" i="1" s="1"/>
  <c r="D35" i="1" s="1" a="1"/>
  <c r="D35" i="1" s="1"/>
  <c r="E35" i="1" s="1"/>
  <c r="D19" i="1" a="1"/>
  <c r="D19" i="1" s="1"/>
  <c r="C24" i="1" s="1"/>
  <c r="D24" i="1" s="1" a="1"/>
  <c r="D24" i="1" s="1"/>
  <c r="E24" i="1" s="1"/>
  <c r="D17" i="1" a="1"/>
  <c r="D17" i="1" s="1"/>
  <c r="C22" i="1" s="1"/>
  <c r="D22" i="1" s="1" a="1"/>
  <c r="D22" i="1" s="1"/>
  <c r="E22" i="1" s="1"/>
  <c r="D16" i="1" a="1"/>
  <c r="D16" i="1" s="1"/>
  <c r="C21" i="1" s="1"/>
  <c r="D21" i="1" s="1" a="1"/>
  <c r="D21" i="1" s="1"/>
  <c r="E21" i="1" s="1"/>
  <c r="D7" i="1" a="1"/>
  <c r="D7" i="1" s="1"/>
  <c r="C11" i="1" s="1"/>
  <c r="D11" i="1" s="1" a="1"/>
  <c r="D11" i="1" s="1"/>
  <c r="E11" i="1" s="1"/>
  <c r="D6" i="1" a="1"/>
  <c r="D6" i="1" s="1"/>
  <c r="C10" i="1" s="1"/>
  <c r="D10" i="1" s="1" a="1"/>
  <c r="D10" i="1" s="1"/>
  <c r="E10" i="1" s="1"/>
  <c r="D5" i="1" a="1"/>
  <c r="D5" i="1" s="1"/>
  <c r="C9" i="1" s="1"/>
  <c r="D9" i="1" s="1" a="1"/>
  <c r="D9" i="1" s="1"/>
  <c r="E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<sst xmlns="http://schemas.openxmlformats.org/spreadsheetml/2006/main" count="100" uniqueCount="69">
  <si>
    <t>Ja, helt nya dokument</t>
  </si>
  <si>
    <t>Ja, uppdaterat tidigare dokument</t>
  </si>
  <si>
    <t>Arbetet har påbörjats</t>
  </si>
  <si>
    <t>Nej, inte haft möjlighet</t>
  </si>
  <si>
    <t>Ja, till samtliga anställda</t>
  </si>
  <si>
    <t>Ja, endast till chefer</t>
  </si>
  <si>
    <t>Ja, till vissa grupper</t>
  </si>
  <si>
    <t>Ja, insatser har påbörjats</t>
  </si>
  <si>
    <t>Nej, inga insatser har gjorts</t>
  </si>
  <si>
    <t>Ja, insatser har gjorts</t>
  </si>
  <si>
    <t>Nej, inga specifika insatser har gjorts</t>
  </si>
  <si>
    <t>Implementeringsprofil</t>
  </si>
  <si>
    <t xml:space="preserve">Med ”arbetsmiljödokument” avses i följande frågor både arbetsmiljöpolicyer inom det psykosociala området och mer konkreta vägledningsdokument som beskriver rutiner och riktlinjer för hur man ska gå till väga för att psykisk ohälsa bland personalen ska förebyggas. </t>
  </si>
  <si>
    <t>Välj svar ▼</t>
  </si>
  <si>
    <t>Status</t>
  </si>
  <si>
    <t>Åtgärd</t>
  </si>
  <si>
    <t>Besvara följande påståenden</t>
  </si>
  <si>
    <t>&gt; Verksamheten har utvecklat arbetsmiljödokument enligt beskrivningen ovan</t>
  </si>
  <si>
    <t xml:space="preserve">&gt; Verksamheten har gjort insatser för att de anställda ska känna till innehållet i arbetsmiljödokumenten </t>
  </si>
  <si>
    <t>&gt; Verksamheten har gjort insatser för att säkerställa att arbetsmiljödokumenten efterlevs av ansvariga chefer</t>
  </si>
  <si>
    <r>
      <t xml:space="preserve">Rekommendation 1 </t>
    </r>
    <r>
      <rPr>
        <sz val="16"/>
        <color rgb="FFF2EDF0"/>
        <rFont val="Aptos Narrow"/>
        <family val="2"/>
        <scheme val="minor"/>
      </rPr>
      <t>- Arbetsmiljödokument inom den organisatoriska och sociala arbetsmiljön</t>
    </r>
  </si>
  <si>
    <t>&gt; Verksamheten har skriftligt formulerat vilka kunskaper arbetsledning ska ha gällande hur man kan förebygga och hantera organisatoriska och sociala arbetsmiljörisker</t>
  </si>
  <si>
    <t>&gt; I verksamheten finns det angivet vilka arbetsmiljöutbildningar inom området organisatoriska och sociala arbetsmiljörisker som krävs för arbetsledning.</t>
  </si>
  <si>
    <t>&gt; Verksamheten ger möjlighet till berörda att gå utbildningarna angivet ovan</t>
  </si>
  <si>
    <t>&gt; Arbetsledning har tillräcklig kunskap och kompetens inom området organisatoriska och sociala arbetsmiljörisker</t>
  </si>
  <si>
    <t>Ja, har formulerats</t>
  </si>
  <si>
    <t>Ja, arbetet med formuleringen har påbörjats</t>
  </si>
  <si>
    <t>Nej, inte alls</t>
  </si>
  <si>
    <t>Ja, det finns angivet</t>
  </si>
  <si>
    <t>Ja, arbetet med detta har påbörjats</t>
  </si>
  <si>
    <t>Ja, endast till skol-/arbetsledning</t>
  </si>
  <si>
    <t>Ja, till vissa grupper av anställda</t>
  </si>
  <si>
    <t>Ja, till alla anställda</t>
  </si>
  <si>
    <t>Nej</t>
  </si>
  <si>
    <t>Ja, tillräckligt</t>
  </si>
  <si>
    <t>Till en viss del</t>
  </si>
  <si>
    <t>Nej, inte tillräckligt</t>
  </si>
  <si>
    <r>
      <rPr>
        <b/>
        <sz val="16"/>
        <color rgb="FFF1F1F1"/>
        <rFont val="Aptos Narrow"/>
        <family val="2"/>
        <scheme val="minor"/>
      </rPr>
      <t>Rekommendation 2</t>
    </r>
    <r>
      <rPr>
        <sz val="16"/>
        <color rgb="FFF1F1F1"/>
        <rFont val="Aptos Narrow"/>
        <family val="2"/>
        <scheme val="minor"/>
      </rPr>
      <t xml:space="preserve"> - Kunskaper inom organisatoriska och sociala arbetsmiljörisker</t>
    </r>
  </si>
  <si>
    <r>
      <rPr>
        <b/>
        <sz val="16"/>
        <color rgb="FFF1F1F1"/>
        <rFont val="Aptos Narrow"/>
        <family val="2"/>
        <scheme val="minor"/>
      </rPr>
      <t>Rekommendation 3</t>
    </r>
    <r>
      <rPr>
        <sz val="16"/>
        <color rgb="FFF1F1F1"/>
        <rFont val="Aptos Narrow"/>
        <family val="2"/>
        <scheme val="minor"/>
      </rPr>
      <t xml:space="preserve"> - Kartläggning, planering och åtgärder  </t>
    </r>
  </si>
  <si>
    <t xml:space="preserve">Med kartläggning av de anställdas arbetsmiljö menas i följande frågor kartläggningar såsom medarbetarundersökningar, till exempel enkäten Hållbart medarbetarengagemang (HME), men också mindre kartläggningar såsom ”temperaturmätningar” vid arbetsplatsträffar och andra samverkansmöten. Kartläggningar kan göras med en enkät eller i samtal/intervju. </t>
  </si>
  <si>
    <t>&gt; I verksamheten har en kartläggning genomförts</t>
  </si>
  <si>
    <t>&gt; I verksamheten har resultat av kartläggningen presenterats för personal</t>
  </si>
  <si>
    <t>&gt; I verksamheten skapades tillsammans med de anställda en handlingsplan för åtgärderna utifrån resultat av kartläggningen</t>
  </si>
  <si>
    <t>&gt; I verksamheten har de planerade åtgärderna genomförts</t>
  </si>
  <si>
    <t>&gt; I verksamheten följs handlingsplanen kontinuerligt upp, t.ex. för att se om åtgärder har fungerat som det var tänkt</t>
  </si>
  <si>
    <t>Ja, bland alla anställda</t>
  </si>
  <si>
    <t>Ja, skapades tillsammans med alla berörda anställda</t>
  </si>
  <si>
    <t>Ja, fullt ut</t>
  </si>
  <si>
    <t>Ja</t>
  </si>
  <si>
    <t>Ja, bland vissa grupper av anställda</t>
  </si>
  <si>
    <t>Ja, skapades tillsammans med några anställda</t>
  </si>
  <si>
    <t>Ja, till viss del</t>
  </si>
  <si>
    <t>Ja, kartläggningen pågår nu</t>
  </si>
  <si>
    <t>Skapades utan anställda</t>
  </si>
  <si>
    <t>Nej, men planeras</t>
  </si>
  <si>
    <t>Arbetet har påbörjats med/utan anställda</t>
  </si>
  <si>
    <t>Nej, skapades inte alls</t>
  </si>
  <si>
    <r>
      <rPr>
        <b/>
        <sz val="11"/>
        <color rgb="FF333333"/>
        <rFont val="Aptos Narrow"/>
        <family val="2"/>
        <scheme val="minor"/>
      </rPr>
      <t>Aktivitet 1 -</t>
    </r>
    <r>
      <rPr>
        <sz val="11"/>
        <color rgb="FF333333"/>
        <rFont val="Aptos Narrow"/>
        <family val="2"/>
        <scheme val="minor"/>
      </rPr>
      <t xml:space="preserve"> Arbetsmiljödokument</t>
    </r>
  </si>
  <si>
    <r>
      <t>Aktivitet 2 –</t>
    </r>
    <r>
      <rPr>
        <sz val="11"/>
        <color rgb="FF333333"/>
        <rFont val="Aptos Narrow"/>
        <family val="2"/>
        <scheme val="minor"/>
      </rPr>
      <t xml:space="preserve"> Kännedom om arbetsmiljödokument</t>
    </r>
  </si>
  <si>
    <r>
      <t xml:space="preserve">Aktivitet 3 </t>
    </r>
    <r>
      <rPr>
        <sz val="11"/>
        <color rgb="FF333333"/>
        <rFont val="Aptos Narrow"/>
        <family val="2"/>
        <scheme val="minor"/>
      </rPr>
      <t>– Efterlevnad av arbetsmiljödokument</t>
    </r>
  </si>
  <si>
    <r>
      <rPr>
        <b/>
        <sz val="11"/>
        <rFont val="Aptos Narrow"/>
        <family val="2"/>
        <scheme val="minor"/>
      </rPr>
      <t>Aktivitet 1 –</t>
    </r>
    <r>
      <rPr>
        <sz val="11"/>
        <rFont val="Aptos Narrow"/>
        <family val="2"/>
        <scheme val="minor"/>
      </rPr>
      <t xml:space="preserve"> Kunskapskrav</t>
    </r>
  </si>
  <si>
    <r>
      <rPr>
        <b/>
        <sz val="11"/>
        <rFont val="Aptos Narrow"/>
        <family val="2"/>
        <scheme val="minor"/>
      </rPr>
      <t xml:space="preserve">Aktivitet 2 – </t>
    </r>
    <r>
      <rPr>
        <sz val="11"/>
        <rFont val="Aptos Narrow"/>
        <family val="2"/>
        <scheme val="minor"/>
      </rPr>
      <t>Arbetsmiljöutbildningar</t>
    </r>
  </si>
  <si>
    <r>
      <rPr>
        <b/>
        <sz val="11"/>
        <rFont val="Aptos Narrow"/>
        <family val="2"/>
        <scheme val="minor"/>
      </rPr>
      <t>Aktivitet 3 –</t>
    </r>
    <r>
      <rPr>
        <sz val="11"/>
        <rFont val="Aptos Narrow"/>
        <family val="2"/>
        <scheme val="minor"/>
      </rPr>
      <t xml:space="preserve"> Tillgång till utbildning</t>
    </r>
  </si>
  <si>
    <r>
      <rPr>
        <b/>
        <sz val="11"/>
        <rFont val="Aptos Narrow"/>
        <family val="2"/>
        <scheme val="minor"/>
      </rPr>
      <t>Aktivitet 4 –</t>
    </r>
    <r>
      <rPr>
        <sz val="11"/>
        <rFont val="Aptos Narrow"/>
        <family val="2"/>
        <scheme val="minor"/>
      </rPr>
      <t xml:space="preserve"> Kunskap och kompetens</t>
    </r>
  </si>
  <si>
    <r>
      <t xml:space="preserve">Aktivitet 1 – </t>
    </r>
    <r>
      <rPr>
        <sz val="11"/>
        <color theme="1"/>
        <rFont val="Aptos Narrow"/>
        <family val="2"/>
        <scheme val="minor"/>
      </rPr>
      <t>Kartläggning av arbetsmiljön</t>
    </r>
  </si>
  <si>
    <r>
      <t xml:space="preserve">Aktivitet 2 – </t>
    </r>
    <r>
      <rPr>
        <sz val="11"/>
        <color theme="1"/>
        <rFont val="Aptos Narrow"/>
        <family val="2"/>
        <scheme val="minor"/>
      </rPr>
      <t>Presentation av resultat</t>
    </r>
  </si>
  <si>
    <r>
      <t xml:space="preserve">Aktivitet 3 – </t>
    </r>
    <r>
      <rPr>
        <sz val="11"/>
        <color theme="1"/>
        <rFont val="Aptos Narrow"/>
        <family val="2"/>
        <scheme val="minor"/>
      </rPr>
      <t>Handlingsplan</t>
    </r>
  </si>
  <si>
    <r>
      <t xml:space="preserve">Aktivitet 4 – </t>
    </r>
    <r>
      <rPr>
        <sz val="11"/>
        <color theme="1"/>
        <rFont val="Aptos Narrow"/>
        <family val="2"/>
        <scheme val="minor"/>
      </rPr>
      <t>Genomförande av åtgärder</t>
    </r>
  </si>
  <si>
    <r>
      <t xml:space="preserve">Aktivitet 5 – </t>
    </r>
    <r>
      <rPr>
        <sz val="11"/>
        <color theme="1"/>
        <rFont val="Aptos Narrow"/>
        <family val="2"/>
        <scheme val="minor"/>
      </rPr>
      <t>Uppföljning av handlingsplan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</si>
</sst>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5" x14ac:knownFonts="1">
    <font>
      <sz val="11"/>
      <color theme="1"/>
      <name val="Aptos Narrow"/>
      <family val="2"/>
      <scheme val="minor"/>
    </font>
    <font>
      <sz val="11"/>
      <color rgb="FFFF0000"/>
      <name val="Aptos Narrow"/>
      <family val="2"/>
      <scheme val="minor"/>
    </font>
    <font>
      <sz val="9"/>
      <color theme="1"/>
      <name val="Arial"/>
      <family val="2"/>
    </font>
    <font>
      <b/>
      <sz val="16"/>
      <color rgb="FFF2EDF0"/>
      <name val="Aptos Narrow"/>
      <family val="2"/>
      <scheme val="minor"/>
    </font>
    <font>
      <sz val="16"/>
      <color theme="1"/>
      <name val="Aptos Narrow"/>
      <family val="2"/>
      <scheme val="minor"/>
    </font>
    <font>
      <sz val="13"/>
      <color rgb="FFFF0000"/>
      <name val="Aptos Narrow"/>
      <family val="2"/>
      <scheme val="minor"/>
    </font>
    <font>
      <sz val="16"/>
      <color rgb="FFF2EDF0"/>
      <name val="Aptos Narrow"/>
      <family val="2"/>
      <scheme val="minor"/>
    </font>
    <font>
      <sz val="13"/>
      <color rgb="FFF2EDF0"/>
      <name val="Aptos Narrow"/>
      <family val="2"/>
      <scheme val="minor"/>
    </font>
    <font>
      <sz val="12"/>
      <color rgb="FFF2EDF0"/>
      <name val="Aptos Narrow"/>
      <family val="2"/>
      <scheme val="minor"/>
    </font>
    <font>
      <sz val="10"/>
      <color theme="1"/>
      <name val="Aptos Narrow"/>
      <family val="2"/>
      <scheme val="minor"/>
    </font>
    <font>
      <b/>
      <sz val="11"/>
      <color rgb="FF4F0433"/>
      <name val="Aptos Display"/>
      <family val="2"/>
      <scheme val="major"/>
    </font>
    <font>
      <sz val="11"/>
      <color rgb="FF333333"/>
      <name val="Aptos Narrow"/>
      <family val="2"/>
      <scheme val="minor"/>
    </font>
    <font>
      <i/>
      <sz val="10"/>
      <color rgb="FF333333"/>
      <name val="Aptos Narrow"/>
      <family val="2"/>
      <scheme val="minor"/>
    </font>
    <font>
      <b/>
      <sz val="11"/>
      <color theme="1"/>
      <name val="Aptos Narrow"/>
      <family val="2"/>
      <scheme val="minor"/>
    </font>
    <font>
      <sz val="11"/>
      <color theme="0"/>
      <name val="Aptos Narrow"/>
      <family val="2"/>
      <scheme val="minor"/>
    </font>
    <font>
      <sz val="11"/>
      <color rgb="FFF1F1F1"/>
      <name val="Aptos Narrow"/>
      <family val="2"/>
      <scheme val="minor"/>
    </font>
    <font>
      <sz val="16"/>
      <color rgb="FFF1F1F1"/>
      <name val="Aptos Narrow"/>
      <family val="2"/>
      <scheme val="minor"/>
    </font>
    <font>
      <i/>
      <sz val="11"/>
      <color theme="1"/>
      <name val="Aptos Narrow"/>
      <family val="2"/>
      <scheme val="minor"/>
    </font>
    <font>
      <b/>
      <sz val="11"/>
      <color rgb="FF4F0433"/>
      <name val="Aptos Narrow"/>
      <family val="2"/>
      <scheme val="minor"/>
    </font>
    <font>
      <b/>
      <sz val="16"/>
      <color rgb="FFF1F1F1"/>
      <name val="Aptos Narrow"/>
      <family val="2"/>
      <scheme val="minor"/>
    </font>
    <font>
      <i/>
      <sz val="11"/>
      <color rgb="FF333333"/>
      <name val="Aptos Narrow"/>
      <family val="2"/>
      <scheme val="minor"/>
    </font>
    <font>
      <b/>
      <sz val="11"/>
      <color rgb="FF333333"/>
      <name val="Aptos Narrow"/>
      <family val="2"/>
      <scheme val="minor"/>
    </font>
    <font>
      <sz val="11"/>
      <name val="Aptos Narrow"/>
      <family val="2"/>
      <scheme val="minor"/>
    </font>
    <font>
      <b/>
      <sz val="11"/>
      <name val="Aptos Narrow"/>
      <family val="2"/>
      <scheme val="minor"/>
    </font>
    <font>
      <sz val="11"/>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4F0433"/>
        <bgColor indexed="64"/>
      </patternFill>
    </fill>
    <fill>
      <patternFill patternType="solid">
        <fgColor rgb="FFF1F1F1"/>
        <bgColor indexed="64"/>
      </patternFill>
    </fill>
    <fill>
      <patternFill patternType="solid">
        <fgColor theme="0"/>
        <bgColor indexed="64"/>
      </patternFill>
    </fill>
  </fills>
  <borders count="10">
    <border>
      <left/>
      <right/>
      <top/>
      <bottom/>
      <diagonal/>
    </border>
    <border>
      <left/>
      <right/>
      <top/>
      <bottom style="medium">
        <color rgb="FF4F0433"/>
      </bottom>
      <diagonal/>
    </border>
    <border>
      <left style="medium">
        <color rgb="FF4F0433"/>
      </left>
      <right/>
      <top style="medium">
        <color rgb="FF4F0433"/>
      </top>
      <bottom/>
      <diagonal/>
    </border>
    <border>
      <left/>
      <right/>
      <top style="medium">
        <color rgb="FF4F0433"/>
      </top>
      <bottom/>
      <diagonal/>
    </border>
    <border>
      <left/>
      <right style="medium">
        <color rgb="FF4F0433"/>
      </right>
      <top style="medium">
        <color rgb="FF4F0433"/>
      </top>
      <bottom/>
      <diagonal/>
    </border>
    <border>
      <left style="medium">
        <color rgb="FF4F0433"/>
      </left>
      <right/>
      <top/>
      <bottom/>
      <diagonal/>
    </border>
    <border>
      <left/>
      <right style="medium">
        <color rgb="FF4F0433"/>
      </right>
      <top/>
      <bottom/>
      <diagonal/>
    </border>
    <border>
      <left style="medium">
        <color rgb="FF4F0433"/>
      </left>
      <right/>
      <top/>
      <bottom style="medium">
        <color rgb="FF4F0433"/>
      </bottom>
      <diagonal/>
    </border>
    <border>
      <left/>
      <right style="medium">
        <color rgb="FF4F0433"/>
      </right>
      <top/>
      <bottom style="medium">
        <color rgb="FF4F0433"/>
      </bottom>
      <diagonal/>
    </border>
    <border>
      <left/>
      <right/>
      <top style="medium">
        <color rgb="FF4F0433"/>
      </top>
      <bottom style="medium">
        <color rgb="FF4F0433"/>
      </bottom>
      <diagonal/>
    </border>
  </borders>
  <cellStyleXfs count="1">
    <xf numFmtId="0" fontId="0" fillId="0" borderId="0"/>
  </cellStyleXfs>
  <cellXfs count="66">
    <xf numFmtId="0" fontId="0" fillId="0" borderId="0" xfId="0"/>
    <xf numFmtId="0" fontId="0" fillId="0" borderId="0" xfId="0" applyAlignment="1">
      <alignment vertical="center" wrapText="1"/>
    </xf>
    <xf numFmtId="0" fontId="1" fillId="0" borderId="0" xfId="0" applyFont="1"/>
    <xf numFmtId="0" fontId="0" fillId="3" borderId="0" xfId="0" applyFill="1"/>
    <xf numFmtId="0" fontId="0" fillId="0" borderId="0" xfId="0" applyAlignment="1">
      <alignment vertical="center"/>
    </xf>
    <xf numFmtId="0" fontId="0" fillId="2" borderId="0" xfId="0" applyFill="1" applyAlignment="1">
      <alignment vertical="center"/>
    </xf>
    <xf numFmtId="164" fontId="9" fillId="5" borderId="1" xfId="0" applyNumberFormat="1" applyFont="1" applyFill="1" applyBorder="1" applyAlignment="1">
      <alignment horizontal="center" vertical="center" wrapText="1"/>
    </xf>
    <xf numFmtId="0" fontId="14" fillId="0" borderId="0" xfId="0" applyFont="1" applyAlignment="1">
      <alignment horizontal="left" vertical="top" wrapText="1"/>
    </xf>
    <xf numFmtId="0" fontId="14" fillId="0" borderId="0" xfId="0" applyFont="1"/>
    <xf numFmtId="0" fontId="14" fillId="0" borderId="0" xfId="0" applyFont="1" applyAlignment="1">
      <alignment vertical="center" wrapText="1"/>
    </xf>
    <xf numFmtId="0" fontId="0" fillId="6" borderId="1" xfId="0" applyFill="1" applyBorder="1"/>
    <xf numFmtId="0" fontId="16" fillId="4" borderId="2" xfId="0" applyFont="1" applyFill="1" applyBorder="1" applyAlignment="1">
      <alignment vertical="center" wrapText="1"/>
    </xf>
    <xf numFmtId="0" fontId="0" fillId="4" borderId="3" xfId="0" applyFill="1" applyBorder="1"/>
    <xf numFmtId="0" fontId="0" fillId="4" borderId="4" xfId="0" applyFill="1" applyBorder="1"/>
    <xf numFmtId="0" fontId="12" fillId="5" borderId="5" xfId="0" applyFont="1" applyFill="1" applyBorder="1" applyAlignment="1">
      <alignment vertical="center" wrapText="1"/>
    </xf>
    <xf numFmtId="0" fontId="2" fillId="5" borderId="0" xfId="0" applyFont="1" applyFill="1" applyAlignment="1">
      <alignment vertical="center"/>
    </xf>
    <xf numFmtId="0" fontId="2" fillId="5" borderId="6" xfId="0" applyFont="1" applyFill="1" applyBorder="1" applyAlignment="1">
      <alignment vertical="center"/>
    </xf>
    <xf numFmtId="0" fontId="7" fillId="4" borderId="5" xfId="0" applyFont="1" applyFill="1" applyBorder="1" applyAlignment="1">
      <alignment vertical="center"/>
    </xf>
    <xf numFmtId="0" fontId="7" fillId="4" borderId="0" xfId="0" applyFont="1" applyFill="1" applyAlignment="1">
      <alignment horizontal="center" vertical="center"/>
    </xf>
    <xf numFmtId="0" fontId="5" fillId="4" borderId="6" xfId="0" applyFont="1" applyFill="1" applyBorder="1"/>
    <xf numFmtId="0" fontId="15" fillId="5" borderId="6" xfId="0" applyFont="1" applyFill="1" applyBorder="1" applyAlignment="1">
      <alignment horizontal="center" vertical="center"/>
    </xf>
    <xf numFmtId="0" fontId="7" fillId="4" borderId="5" xfId="0" applyFont="1" applyFill="1" applyBorder="1" applyAlignment="1">
      <alignment horizontal="left" vertical="center" wrapText="1"/>
    </xf>
    <xf numFmtId="0" fontId="8" fillId="4" borderId="0" xfId="0" applyFont="1" applyFill="1" applyAlignment="1">
      <alignment horizontal="center" vertical="center" wrapText="1"/>
    </xf>
    <xf numFmtId="0" fontId="8" fillId="4" borderId="6" xfId="0" applyFont="1" applyFill="1" applyBorder="1" applyAlignment="1">
      <alignment horizontal="center" vertical="center"/>
    </xf>
    <xf numFmtId="0" fontId="18" fillId="5" borderId="6" xfId="0" applyFont="1" applyFill="1" applyBorder="1" applyAlignment="1">
      <alignment horizontal="center" vertical="center"/>
    </xf>
    <xf numFmtId="0" fontId="18" fillId="5" borderId="8" xfId="0" applyFont="1" applyFill="1" applyBorder="1" applyAlignment="1">
      <alignment horizontal="center" vertical="center"/>
    </xf>
    <xf numFmtId="0" fontId="3" fillId="4" borderId="2" xfId="0" applyFont="1" applyFill="1" applyBorder="1" applyAlignment="1">
      <alignment vertical="center" wrapText="1"/>
    </xf>
    <xf numFmtId="0" fontId="4" fillId="4" borderId="3" xfId="0" applyFont="1" applyFill="1" applyBorder="1"/>
    <xf numFmtId="0" fontId="4" fillId="4" borderId="4" xfId="0" applyFont="1" applyFill="1" applyBorder="1"/>
    <xf numFmtId="164" fontId="9" fillId="5" borderId="6" xfId="0" applyNumberFormat="1" applyFont="1" applyFill="1" applyBorder="1" applyAlignment="1">
      <alignment vertical="center"/>
    </xf>
    <xf numFmtId="164" fontId="9" fillId="5" borderId="0" xfId="0" applyNumberFormat="1" applyFont="1" applyFill="1" applyAlignment="1">
      <alignment horizontal="center" vertical="center" wrapText="1"/>
    </xf>
    <xf numFmtId="0" fontId="17" fillId="5" borderId="5" xfId="0" applyFont="1" applyFill="1" applyBorder="1" applyAlignment="1">
      <alignment vertical="center" wrapText="1"/>
    </xf>
    <xf numFmtId="0" fontId="15" fillId="5" borderId="6" xfId="0" applyFont="1" applyFill="1" applyBorder="1"/>
    <xf numFmtId="0" fontId="0" fillId="5" borderId="0" xfId="0" applyFill="1" applyAlignment="1">
      <alignment horizontal="center" vertical="center" wrapText="1"/>
    </xf>
    <xf numFmtId="0" fontId="13" fillId="5" borderId="5" xfId="0" applyFont="1" applyFill="1" applyBorder="1" applyAlignment="1">
      <alignment horizontal="left" vertical="center"/>
    </xf>
    <xf numFmtId="0" fontId="13" fillId="5" borderId="5" xfId="0" applyFont="1" applyFill="1" applyBorder="1" applyAlignment="1">
      <alignment vertical="center"/>
    </xf>
    <xf numFmtId="0" fontId="13" fillId="5" borderId="7" xfId="0" applyFont="1" applyFill="1" applyBorder="1" applyAlignment="1">
      <alignment vertical="center"/>
    </xf>
    <xf numFmtId="0" fontId="0" fillId="6" borderId="2" xfId="0" applyFill="1" applyBorder="1"/>
    <xf numFmtId="0" fontId="0" fillId="6" borderId="9" xfId="0" applyFill="1" applyBorder="1"/>
    <xf numFmtId="0" fontId="0" fillId="6" borderId="4" xfId="0" applyFill="1" applyBorder="1"/>
    <xf numFmtId="0" fontId="0" fillId="6" borderId="5" xfId="0" applyFill="1" applyBorder="1"/>
    <xf numFmtId="0" fontId="0" fillId="6" borderId="6" xfId="0" applyFill="1" applyBorder="1"/>
    <xf numFmtId="0" fontId="0" fillId="6" borderId="5" xfId="0" applyFill="1" applyBorder="1" applyAlignment="1">
      <alignment vertical="center"/>
    </xf>
    <xf numFmtId="0" fontId="11" fillId="6" borderId="6" xfId="0" applyFont="1" applyFill="1" applyBorder="1" applyAlignment="1">
      <alignment vertical="center"/>
    </xf>
    <xf numFmtId="0" fontId="1" fillId="6" borderId="6" xfId="0" applyFont="1" applyFill="1" applyBorder="1"/>
    <xf numFmtId="0" fontId="10" fillId="6" borderId="6" xfId="0" applyFont="1" applyFill="1" applyBorder="1" applyAlignment="1">
      <alignment vertical="center" wrapText="1"/>
    </xf>
    <xf numFmtId="0" fontId="18" fillId="6" borderId="6" xfId="0" applyFont="1" applyFill="1" applyBorder="1" applyAlignment="1">
      <alignment vertical="center"/>
    </xf>
    <xf numFmtId="0" fontId="0" fillId="6" borderId="0" xfId="0" applyFill="1"/>
    <xf numFmtId="0" fontId="18" fillId="6" borderId="6" xfId="0" applyFont="1" applyFill="1" applyBorder="1" applyAlignment="1">
      <alignment vertical="center" wrapText="1"/>
    </xf>
    <xf numFmtId="0" fontId="18" fillId="6" borderId="6" xfId="0" applyFont="1" applyFill="1" applyBorder="1" applyAlignment="1">
      <alignment horizontal="left" vertical="center" wrapText="1"/>
    </xf>
    <xf numFmtId="0" fontId="0" fillId="6" borderId="7" xfId="0" applyFill="1" applyBorder="1"/>
    <xf numFmtId="0" fontId="0" fillId="0" borderId="8" xfId="0" applyBorder="1"/>
    <xf numFmtId="0" fontId="20" fillId="5" borderId="5" xfId="0" applyFont="1" applyFill="1" applyBorder="1" applyAlignment="1">
      <alignment vertical="center" wrapText="1"/>
    </xf>
    <xf numFmtId="0" fontId="11" fillId="5" borderId="5" xfId="0" applyFont="1" applyFill="1" applyBorder="1" applyAlignment="1">
      <alignment vertical="center" wrapText="1"/>
    </xf>
    <xf numFmtId="0" fontId="21" fillId="5" borderId="5" xfId="0" applyFont="1" applyFill="1" applyBorder="1" applyAlignment="1">
      <alignment vertical="center" wrapText="1"/>
    </xf>
    <xf numFmtId="0" fontId="21" fillId="5" borderId="7" xfId="0" applyFont="1" applyFill="1" applyBorder="1" applyAlignment="1">
      <alignment vertical="center" wrapText="1"/>
    </xf>
    <xf numFmtId="0" fontId="11" fillId="5" borderId="0" xfId="0" applyFont="1" applyFill="1" applyAlignment="1">
      <alignment horizontal="center" vertical="center" wrapText="1"/>
    </xf>
    <xf numFmtId="0" fontId="22" fillId="5" borderId="5" xfId="0" applyFont="1" applyFill="1" applyBorder="1" applyAlignment="1">
      <alignment vertical="center"/>
    </xf>
    <xf numFmtId="164" fontId="0" fillId="0" borderId="0" xfId="0" applyNumberFormat="1"/>
    <xf numFmtId="0" fontId="22" fillId="5" borderId="7" xfId="0" applyFont="1" applyFill="1" applyBorder="1" applyAlignment="1">
      <alignment horizontal="left" vertical="center"/>
    </xf>
    <xf numFmtId="164" fontId="0" fillId="0" borderId="1" xfId="0" applyNumberFormat="1" applyBorder="1"/>
    <xf numFmtId="0" fontId="0" fillId="5" borderId="0" xfId="0" applyFill="1" applyAlignment="1">
      <alignment horizontal="center" vertical="center"/>
    </xf>
    <xf numFmtId="0" fontId="24" fillId="5" borderId="0" xfId="0" applyFont="1" applyFill="1" applyAlignment="1">
      <alignment vertical="center"/>
    </xf>
    <xf numFmtId="0" fontId="24" fillId="5" borderId="6" xfId="0" applyFont="1" applyFill="1" applyBorder="1" applyAlignment="1">
      <alignment vertical="center"/>
    </xf>
    <xf numFmtId="164" fontId="0" fillId="5" borderId="0" xfId="0" applyNumberFormat="1" applyFill="1"/>
    <xf numFmtId="164" fontId="0" fillId="5" borderId="1" xfId="0" applyNumberFormat="1" applyFill="1" applyBorder="1"/>
  </cellXfs>
  <cellStyles count="1">
    <cellStyle name="Normal" xfId="0" builtinId="0"/>
  </cellStyles>
  <dxfs count="16">
    <dxf>
      <font>
        <b/>
        <i val="0"/>
        <color rgb="FF991B1B"/>
      </font>
    </dxf>
    <dxf>
      <fill>
        <patternFill>
          <bgColor rgb="FFC7ECDC"/>
        </patternFill>
      </fill>
    </dxf>
    <dxf>
      <fill>
        <patternFill>
          <bgColor rgb="FFFFE7C2"/>
        </patternFill>
      </fill>
    </dxf>
    <dxf>
      <fill>
        <patternFill>
          <bgColor rgb="FFFFDDD6"/>
        </patternFill>
      </fill>
    </dxf>
    <dxf>
      <fill>
        <patternFill>
          <bgColor rgb="FFC7ECDC"/>
        </patternFill>
      </fill>
    </dxf>
    <dxf>
      <fill>
        <patternFill>
          <bgColor rgb="FFFFE7C2"/>
        </patternFill>
      </fill>
    </dxf>
    <dxf>
      <fill>
        <patternFill>
          <bgColor rgb="FFFFDDD6"/>
        </patternFill>
      </fill>
    </dxf>
    <dxf>
      <fill>
        <patternFill>
          <bgColor rgb="FFC7ECDC"/>
        </patternFill>
      </fill>
    </dxf>
    <dxf>
      <fill>
        <patternFill>
          <bgColor rgb="FFFFE7C2"/>
        </patternFill>
      </fill>
    </dxf>
    <dxf>
      <fill>
        <patternFill>
          <bgColor rgb="FFFFDDD6"/>
        </patternFill>
      </fill>
    </dxf>
    <dxf>
      <fill>
        <patternFill>
          <bgColor rgb="FFC7ECDC"/>
        </patternFill>
      </fill>
    </dxf>
    <dxf>
      <fill>
        <patternFill>
          <bgColor rgb="FFFFE7C2"/>
        </patternFill>
      </fill>
    </dxf>
    <dxf>
      <fill>
        <patternFill>
          <bgColor rgb="FFFFDDD6"/>
        </patternFill>
      </fill>
    </dxf>
    <dxf>
      <fill>
        <patternFill>
          <bgColor rgb="FFFFDDD6"/>
        </patternFill>
      </fill>
    </dxf>
    <dxf>
      <fill>
        <patternFill>
          <bgColor rgb="FFFFE7C2"/>
        </patternFill>
      </fill>
    </dxf>
    <dxf>
      <fill>
        <patternFill>
          <bgColor rgb="FFC7ECDC"/>
        </patternFill>
      </fill>
    </dxf>
  </dxfs>
  <tableStyles count="0" defaultTableStyle="TableStyleMedium2" defaultPivotStyle="PivotStyleLight16"/>
  <colors>
    <mruColors>
      <color rgb="FFFFDDD6"/>
      <color rgb="FFFFE7C2"/>
      <color rgb="FFC7ECDC"/>
      <color rgb="FF4F0433"/>
      <color rgb="FFF1F1F1"/>
      <color rgb="FF870052"/>
      <color rgb="FF333333"/>
      <color rgb="FF54B986"/>
      <color rgb="FFFFC66D"/>
      <color rgb="FFFF87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AAA63-BB57-458D-B44D-97C32696C9AE}">
  <dimension ref="A1:X42"/>
  <sheetViews>
    <sheetView tabSelected="1" topLeftCell="A24" zoomScale="80" zoomScaleNormal="80" workbookViewId="0">
      <selection activeCell="F17" sqref="F17"/>
    </sheetView>
  </sheetViews>
  <sheetFormatPr defaultRowHeight="14.4" x14ac:dyDescent="0.3"/>
  <cols>
    <col min="1" max="1" width="3.33203125" customWidth="1"/>
    <col min="2" max="2" width="75.109375" customWidth="1"/>
    <col min="3" max="3" width="44.5546875" customWidth="1"/>
    <col min="4" max="4" width="40.6640625" customWidth="1"/>
    <col min="5" max="5" width="74.77734375" customWidth="1"/>
    <col min="10" max="10" width="5.88671875" customWidth="1"/>
    <col min="11" max="11" width="34.88671875" bestFit="1" customWidth="1"/>
    <col min="12" max="12" width="22.88671875" bestFit="1" customWidth="1"/>
    <col min="13" max="13" width="8.88671875" customWidth="1"/>
    <col min="20" max="20" width="8.88671875" hidden="1" customWidth="1"/>
    <col min="21" max="26" width="0" hidden="1" customWidth="1"/>
  </cols>
  <sheetData>
    <row r="1" spans="1:24" ht="15" thickBot="1" x14ac:dyDescent="0.35">
      <c r="A1" s="37"/>
      <c r="B1" s="38"/>
      <c r="C1" s="38"/>
      <c r="D1" s="38"/>
      <c r="E1" s="39"/>
    </row>
    <row r="2" spans="1:24" ht="49.95" customHeight="1" x14ac:dyDescent="0.4">
      <c r="A2" s="40"/>
      <c r="B2" s="26" t="s">
        <v>20</v>
      </c>
      <c r="C2" s="27"/>
      <c r="D2" s="28"/>
      <c r="E2" s="41"/>
      <c r="T2" s="3"/>
      <c r="U2" s="3"/>
      <c r="V2" s="3"/>
      <c r="W2" s="3"/>
      <c r="X2" s="3"/>
    </row>
    <row r="3" spans="1:24" s="4" customFormat="1" ht="59.4" customHeight="1" x14ac:dyDescent="0.3">
      <c r="A3" s="42"/>
      <c r="B3" s="52" t="s">
        <v>12</v>
      </c>
      <c r="C3" s="15"/>
      <c r="D3" s="16"/>
      <c r="E3" s="43"/>
      <c r="T3" s="5"/>
      <c r="U3" s="5"/>
      <c r="V3" s="5"/>
      <c r="W3" s="5"/>
      <c r="X3" s="5"/>
    </row>
    <row r="4" spans="1:24" ht="30" customHeight="1" x14ac:dyDescent="0.35">
      <c r="A4" s="40"/>
      <c r="B4" s="17" t="s">
        <v>16</v>
      </c>
      <c r="C4" s="18" t="s">
        <v>13</v>
      </c>
      <c r="D4" s="19"/>
      <c r="E4" s="44"/>
      <c r="F4" s="2"/>
      <c r="G4" s="2"/>
      <c r="H4" s="2"/>
      <c r="I4" s="2"/>
      <c r="J4" s="2"/>
      <c r="K4" s="2"/>
      <c r="L4" s="2"/>
      <c r="M4" s="2"/>
      <c r="N4" s="2"/>
      <c r="O4" s="2"/>
      <c r="P4" s="2"/>
      <c r="Q4" s="2"/>
      <c r="R4" s="2"/>
      <c r="S4" s="2"/>
      <c r="T4" s="2"/>
      <c r="U4" s="2"/>
      <c r="V4" s="2"/>
      <c r="W4" s="2"/>
      <c r="X4" s="2"/>
    </row>
    <row r="5" spans="1:24" ht="30" customHeight="1" x14ac:dyDescent="0.3">
      <c r="A5" s="40"/>
      <c r="B5" s="52" t="s">
        <v>17</v>
      </c>
      <c r="C5" s="56" t="s">
        <v>0</v>
      </c>
      <c r="D5" s="29" cm="1">
        <f t="array" ref="D5">IFERROR(_xlfn.IFS(C5="Ja, helt nya dokument",5,C5="Ja, uppdaterat tidigare dokument",5,C5="Arbetet har påbörjats",3,C5="Nej, vi har redan väl fungerande dokument",5,C5="Nej, inte haft möjlighet",0),"")</f>
        <v>5</v>
      </c>
      <c r="E5" s="41"/>
      <c r="K5" s="7" t="s">
        <v>0</v>
      </c>
      <c r="L5" s="8" t="s">
        <v>4</v>
      </c>
      <c r="M5" s="8" t="s">
        <v>9</v>
      </c>
    </row>
    <row r="6" spans="1:24" ht="30" customHeight="1" x14ac:dyDescent="0.3">
      <c r="A6" s="40"/>
      <c r="B6" s="52" t="s">
        <v>18</v>
      </c>
      <c r="C6" s="56" t="s">
        <v>5</v>
      </c>
      <c r="D6" s="29" cm="1">
        <f t="array" ref="D6">IFERROR(_xlfn.IFS(C6="Ja, till samtliga anställda",5,C6="Ja, endast till chefer",3,C6="Ja, till vissa grupper",3,C6="Ja, insatser har påbörjats",3,C6="Nej, inga insatser har gjorts",0),"")</f>
        <v>3</v>
      </c>
      <c r="E6" s="41"/>
      <c r="K6" s="9" t="s">
        <v>1</v>
      </c>
      <c r="L6" s="8" t="s">
        <v>5</v>
      </c>
      <c r="M6" s="8" t="s">
        <v>7</v>
      </c>
    </row>
    <row r="7" spans="1:24" ht="30" customHeight="1" x14ac:dyDescent="0.3">
      <c r="A7" s="40"/>
      <c r="B7" s="52" t="s">
        <v>19</v>
      </c>
      <c r="C7" s="56" t="s">
        <v>7</v>
      </c>
      <c r="D7" s="29" cm="1">
        <f t="array" ref="D7">IFERROR(_xlfn.IFS(C7="Ja, insatser har gjorts",5,C7="Ja, insatser har påbörjats",3,C7="Nej, inga specifika insatser har gjorts",0),"")</f>
        <v>3</v>
      </c>
      <c r="E7" s="41"/>
      <c r="K7" s="9" t="s">
        <v>2</v>
      </c>
      <c r="L7" s="8" t="s">
        <v>6</v>
      </c>
      <c r="M7" s="8" t="s">
        <v>10</v>
      </c>
    </row>
    <row r="8" spans="1:24" ht="30" customHeight="1" x14ac:dyDescent="0.3">
      <c r="A8" s="40"/>
      <c r="B8" s="21" t="s">
        <v>11</v>
      </c>
      <c r="C8" s="22" t="s">
        <v>14</v>
      </c>
      <c r="D8" s="23" t="s">
        <v>15</v>
      </c>
      <c r="E8" s="41"/>
      <c r="K8" s="9" t="s">
        <v>3</v>
      </c>
      <c r="L8" s="8" t="s">
        <v>8</v>
      </c>
      <c r="M8" s="8"/>
    </row>
    <row r="9" spans="1:24" ht="45" customHeight="1" x14ac:dyDescent="0.3">
      <c r="A9" s="40"/>
      <c r="B9" s="53" t="s">
        <v>57</v>
      </c>
      <c r="C9" s="30">
        <f>D5</f>
        <v>5</v>
      </c>
      <c r="D9" s="24" t="str" cm="1">
        <f t="array" ref="D9">_xlfn.IFS(C9&lt;=0,"Behöver utvecklas",C9=3,"Fortsätt arbetet",C9&gt;=5,"Fokus på att bibehålla")</f>
        <v>Fokus på att bibehålla</v>
      </c>
      <c r="E9" s="45" t="str">
        <f>IF(D9="Behöver utvecklas",HYPERLINK("https://ki.se/imm/forskning-vid-imm/enheter-vid-imm/enheten-for-interventions-och-implementeringsforskning-inom-arbetshalsa/utformning-av-praktisk-tillampbara-arbetsmiljodokument","Klicka på denna länk för att få stöd för hur du kan skapa ett arbetsmiljödokument"),"")</f>
        <v/>
      </c>
      <c r="K9" s="1"/>
    </row>
    <row r="10" spans="1:24" ht="45" customHeight="1" x14ac:dyDescent="0.3">
      <c r="A10" s="40"/>
      <c r="B10" s="54" t="s">
        <v>58</v>
      </c>
      <c r="C10" s="30">
        <f>D6</f>
        <v>3</v>
      </c>
      <c r="D10" s="24" t="str" cm="1">
        <f t="array" ref="D10">_xlfn.IFS(C10&lt;=2,"Behöver utvecklas",C10=3,"Fortsätt arbetet",C10&gt;=4,"Fokus på att bibehålla")</f>
        <v>Fortsätt arbetet</v>
      </c>
      <c r="E10" s="45" t="str">
        <f>IF(D10="Behöver utvecklas",HYPERLINK("https://ki.se/imm/forskning-vid-imm/enheter-vid-imm/enheten-for-interventions-och-implementeringsforskning-inom-arbetshalsa/forankra-arbetsmiljodokument-och-rutiner","Klicka på denna länk för att läsa hur andra verksamheter har gjort för att sprida sina arbetsmiljödokument"),"")</f>
        <v/>
      </c>
    </row>
    <row r="11" spans="1:24" ht="45" customHeight="1" thickBot="1" x14ac:dyDescent="0.35">
      <c r="A11" s="40"/>
      <c r="B11" s="55" t="s">
        <v>59</v>
      </c>
      <c r="C11" s="6">
        <f>D7</f>
        <v>3</v>
      </c>
      <c r="D11" s="25" t="str" cm="1">
        <f t="array" ref="D11">_xlfn.IFS(C11&lt;=0,"Behöver utvecklas",C11=3,"Fortsätt arbetet",C11&gt;=5,"Fokus på att bibehålla")</f>
        <v>Fortsätt arbetet</v>
      </c>
      <c r="E11" s="45" t="str">
        <f>IF(D11="Behöver utvecklas",HYPERLINK("https://ki.se/imm/forskning-vid-imm/enheter-vid-imm/enheten-for-interventions-och-implementeringsforskning-inom-arbetshalsa/folja-upp-efterlevande-av-arbetsmiljodokument-och-rutiner","Klicka på denna länk för att läsa hur verksamheten kan arbeta för att säkerställa att arbetsmiljödokument efterlevs"),"")</f>
        <v/>
      </c>
    </row>
    <row r="12" spans="1:24" ht="15" thickBot="1" x14ac:dyDescent="0.35">
      <c r="A12" s="40"/>
      <c r="E12" s="41"/>
    </row>
    <row r="13" spans="1:24" ht="42" customHeight="1" x14ac:dyDescent="0.3">
      <c r="A13" s="40"/>
      <c r="B13" s="11" t="s">
        <v>37</v>
      </c>
      <c r="C13" s="12"/>
      <c r="D13" s="13"/>
      <c r="E13" s="41"/>
    </row>
    <row r="14" spans="1:24" x14ac:dyDescent="0.3">
      <c r="A14" s="42"/>
      <c r="B14" s="14"/>
      <c r="C14" s="15"/>
      <c r="D14" s="16"/>
      <c r="E14" s="41"/>
    </row>
    <row r="15" spans="1:24" ht="30" customHeight="1" x14ac:dyDescent="0.35">
      <c r="A15" s="40"/>
      <c r="B15" s="17" t="s">
        <v>16</v>
      </c>
      <c r="C15" s="18" t="s">
        <v>13</v>
      </c>
      <c r="D15" s="19"/>
      <c r="E15" s="41"/>
    </row>
    <row r="16" spans="1:24" ht="30" customHeight="1" x14ac:dyDescent="0.3">
      <c r="A16" s="40"/>
      <c r="B16" s="31" t="s">
        <v>21</v>
      </c>
      <c r="C16" s="61" t="s">
        <v>27</v>
      </c>
      <c r="D16" s="20" cm="1">
        <f t="array" ref="D16">IFERROR(_xlfn.IFS(C16="Ja, har formulerats",5,C16="Ja, arbetet med formuleringen har påbörjats",3,C16="Nej, inte alls",0),"")</f>
        <v>0</v>
      </c>
      <c r="E16" s="41"/>
      <c r="K16" s="8" t="s">
        <v>25</v>
      </c>
      <c r="L16" s="8" t="s">
        <v>28</v>
      </c>
      <c r="M16" s="8" t="s">
        <v>30</v>
      </c>
      <c r="N16" s="8" t="s">
        <v>34</v>
      </c>
    </row>
    <row r="17" spans="1:18" ht="30" customHeight="1" x14ac:dyDescent="0.3">
      <c r="A17" s="40"/>
      <c r="B17" s="31" t="s">
        <v>22</v>
      </c>
      <c r="C17" s="61" t="s">
        <v>27</v>
      </c>
      <c r="D17" s="20" cm="1">
        <f t="array" ref="D17">IFERROR(_xlfn.IFS(C17="Ja, det finns angivet",5,C17="Ja, arbetet med detta har påbörjats",3,C17="Nej, inte alls",0),"")</f>
        <v>0</v>
      </c>
      <c r="E17" s="41"/>
      <c r="K17" s="8" t="s">
        <v>26</v>
      </c>
      <c r="L17" s="8" t="s">
        <v>29</v>
      </c>
      <c r="M17" s="8" t="s">
        <v>31</v>
      </c>
      <c r="N17" s="8" t="s">
        <v>35</v>
      </c>
    </row>
    <row r="18" spans="1:18" ht="30" customHeight="1" x14ac:dyDescent="0.3">
      <c r="A18" s="40"/>
      <c r="B18" s="31" t="s">
        <v>23</v>
      </c>
      <c r="C18" s="61" t="s">
        <v>33</v>
      </c>
      <c r="D18" s="20" cm="1">
        <f t="array" ref="D18">IFERROR(_xlfn.IFS(C18="Ja, endast till skol-/arbetsledning",5,C18="Ja, till vissa grupper av anställda",3,C18="Ja, till alla anställda",5,C18="Nej",0),"")</f>
        <v>0</v>
      </c>
      <c r="E18" s="41"/>
      <c r="K18" s="8" t="s">
        <v>27</v>
      </c>
      <c r="L18" s="8" t="s">
        <v>27</v>
      </c>
      <c r="M18" s="8" t="s">
        <v>32</v>
      </c>
      <c r="N18" s="8" t="s">
        <v>36</v>
      </c>
    </row>
    <row r="19" spans="1:18" ht="30" customHeight="1" x14ac:dyDescent="0.3">
      <c r="A19" s="40"/>
      <c r="B19" s="31" t="s">
        <v>24</v>
      </c>
      <c r="C19" s="61" t="s">
        <v>36</v>
      </c>
      <c r="D19" s="20" cm="1">
        <f t="array" ref="D19">IFERROR(_xlfn.IFS(C19="Ja, tillräckligt",5,C19="Till en viss del",3,C19="Nej, inte tillräckligt",0),"")</f>
        <v>0</v>
      </c>
      <c r="E19" s="41"/>
      <c r="K19" s="8"/>
      <c r="L19" s="8"/>
      <c r="M19" s="8" t="s">
        <v>33</v>
      </c>
      <c r="N19" s="8"/>
    </row>
    <row r="20" spans="1:18" ht="30" customHeight="1" x14ac:dyDescent="0.3">
      <c r="A20" s="40"/>
      <c r="B20" s="21" t="s">
        <v>11</v>
      </c>
      <c r="C20" s="22" t="s">
        <v>14</v>
      </c>
      <c r="D20" s="23" t="s">
        <v>15</v>
      </c>
      <c r="E20" s="41"/>
    </row>
    <row r="21" spans="1:18" ht="45" customHeight="1" x14ac:dyDescent="0.3">
      <c r="A21" s="40"/>
      <c r="B21" s="57" t="s">
        <v>60</v>
      </c>
      <c r="C21" s="58">
        <f>D16</f>
        <v>0</v>
      </c>
      <c r="D21" s="24" t="str" cm="1">
        <f t="array" ref="D21">IF(C21="","",_xlfn.IFS(C21=0,"Behöver utvecklas",C21=3,"Fortsätt arbetet",C21=5,"Fokus på att bibehålla"))</f>
        <v>Behöver utvecklas</v>
      </c>
      <c r="E21" s="49" t="str">
        <f>IF(D21="Behöver utvecklas",HYPERLINK("https://ki.se/imm/forskning-vid-imm/enheter-vid-imm/enheten-for-interventions-och-implementeringsforskning-inom-arbetshalsa/formulera-vilka-kunskaper-man-anser-att-chefer-och-personal-i-organisationen-ska-ha-inom-omradet","Klicka på denna länk för att läsa hur verksamheten kan arbeta med kunskapskrav bland ledning och chefer"),"")</f>
        <v>Klicka på denna länk för att läsa hur verksamheten kan arbeta med kunskapskrav bland ledning och chefer</v>
      </c>
    </row>
    <row r="22" spans="1:18" ht="45.6" customHeight="1" x14ac:dyDescent="0.3">
      <c r="A22" s="40"/>
      <c r="B22" s="57" t="s">
        <v>61</v>
      </c>
      <c r="C22" s="58">
        <f>D17</f>
        <v>0</v>
      </c>
      <c r="D22" s="24" t="str" cm="1">
        <f t="array" ref="D22">IF(C22="","",_xlfn.IFS(C22=0,"Behöver utvecklas",C22=3,"Fortsätt arbetet",C22=5,"Fokus på att bibehålla"))</f>
        <v>Behöver utvecklas</v>
      </c>
      <c r="E22" s="46" t="str">
        <f>IF(D22="Behöver utvecklas",HYPERLINK("https://ki.se/imm/forskning-vid-imm/enheter-vid-imm/enheten-for-interventions-och-implementeringsforskning-inom-arbetshalsa/identifiera-passande-satt-att-oka-kunskapen-inom-omradet-i-chefsleden-samt-hos-personalen","Klicka här för att läsa mer om arbetsmiljöutbildningar"),"")</f>
        <v>Klicka här för att läsa mer om arbetsmiljöutbildningar</v>
      </c>
    </row>
    <row r="23" spans="1:18" ht="45.6" customHeight="1" x14ac:dyDescent="0.3">
      <c r="A23" s="40"/>
      <c r="B23" s="57" t="s">
        <v>62</v>
      </c>
      <c r="C23" s="58">
        <f>D18</f>
        <v>0</v>
      </c>
      <c r="D23" s="24" t="str" cm="1">
        <f t="array" ref="D23">IF(C23="","",_xlfn.IFS(C23=0,"Behöver utvecklas",C23=3,"Fortsätt arbetet",C23=5,"Fokus på att bibehålla"))</f>
        <v>Behöver utvecklas</v>
      </c>
      <c r="E23" s="46" t="str">
        <f>IF(D23="Behöver utvecklas",HYPERLINK("https://ki.se/imm/forskning-vid-imm/enheter-vid-imm/enheten-for-interventions-och-implementeringsforskning-inom-arbetshalsa/identifiera-passande-satt-att-oka-kunskapen-inom-omradet-i-chefsleden-samt-hos-personalen","Klicka här för att läsa mer om arbetsmiljöutbildningar"),"")</f>
        <v>Klicka här för att läsa mer om arbetsmiljöutbildningar</v>
      </c>
    </row>
    <row r="24" spans="1:18" ht="45.6" customHeight="1" thickBot="1" x14ac:dyDescent="0.35">
      <c r="A24" s="40"/>
      <c r="B24" s="59" t="s">
        <v>63</v>
      </c>
      <c r="C24" s="60">
        <f>D19</f>
        <v>0</v>
      </c>
      <c r="D24" s="25" t="str" cm="1">
        <f t="array" ref="D24">IF(C24="","",_xlfn.IFS(C24=0,"Behöver utvecklas",C24=3,"Fortsätt arbetet",C24=5,"Fokus på att bibehålla"))</f>
        <v>Behöver utvecklas</v>
      </c>
      <c r="E24" s="48" t="str">
        <f>IF(D24="Behöver utvecklas",HYPERLINK("https://ki.se/imm/forskning-vid-imm/enheter-vid-imm/enheten-for-interventions-och-implementeringsforskning-inom-arbetshalsa/formulera-vilka-kunskaper-man-anser-att-chefer-och-personal-i-organisationen-ska-ha-inom-omradet","Klicka på denna länk för att läsa mer om kunskap och kompetens inom organisatorisk och social arbetsmiljö"),"")</f>
        <v>Klicka på denna länk för att läsa mer om kunskap och kompetens inom organisatorisk och social arbetsmiljö</v>
      </c>
    </row>
    <row r="25" spans="1:18" ht="15" thickBot="1" x14ac:dyDescent="0.35">
      <c r="A25" s="40"/>
      <c r="B25" s="47"/>
      <c r="C25" s="47"/>
      <c r="D25" s="47"/>
      <c r="E25" s="41"/>
    </row>
    <row r="26" spans="1:18" ht="42.6" customHeight="1" x14ac:dyDescent="0.3">
      <c r="A26" s="40"/>
      <c r="B26" s="11" t="s">
        <v>38</v>
      </c>
      <c r="C26" s="12"/>
      <c r="D26" s="13"/>
      <c r="E26" s="41"/>
    </row>
    <row r="27" spans="1:18" ht="83.4" customHeight="1" x14ac:dyDescent="0.3">
      <c r="A27" s="40"/>
      <c r="B27" s="31" t="s">
        <v>39</v>
      </c>
      <c r="C27" s="62"/>
      <c r="D27" s="63"/>
      <c r="E27" s="41"/>
    </row>
    <row r="28" spans="1:18" ht="17.399999999999999" x14ac:dyDescent="0.35">
      <c r="A28" s="40"/>
      <c r="B28" s="17" t="s">
        <v>16</v>
      </c>
      <c r="C28" s="18" t="s">
        <v>13</v>
      </c>
      <c r="D28" s="19"/>
      <c r="E28" s="41"/>
    </row>
    <row r="29" spans="1:18" ht="30" customHeight="1" x14ac:dyDescent="0.3">
      <c r="A29" s="40"/>
      <c r="B29" s="31" t="s">
        <v>40</v>
      </c>
      <c r="C29" s="33" t="s">
        <v>33</v>
      </c>
      <c r="D29" s="32" cm="1">
        <f t="array" ref="D29">IFERROR(_xlfn.IFS(C29="Ja, bland alla anställda",5,C29="Ja, bland vissa grupper av anställda",3,C29="Ja, kartläggningen pågår nu",3,C29="Nej, men planeras",3,C29="Nej",0),"")</f>
        <v>0</v>
      </c>
      <c r="E29" s="41"/>
      <c r="N29" s="9" t="s">
        <v>45</v>
      </c>
      <c r="O29" s="9" t="s">
        <v>32</v>
      </c>
      <c r="P29" s="9" t="s">
        <v>46</v>
      </c>
      <c r="Q29" s="9" t="s">
        <v>47</v>
      </c>
      <c r="R29" s="9" t="s">
        <v>48</v>
      </c>
    </row>
    <row r="30" spans="1:18" ht="30" customHeight="1" x14ac:dyDescent="0.3">
      <c r="A30" s="40"/>
      <c r="B30" s="31" t="s">
        <v>41</v>
      </c>
      <c r="C30" s="33" t="s">
        <v>33</v>
      </c>
      <c r="D30" s="32" cm="1">
        <f t="array" ref="D30">IFERROR(_xlfn.IFS(C30="Ja, till alla anställda",5,C30="Ja, till vissa grupper av anställda",3,C30="Ja, endast till skol-/arbetsledning",3,C30="Nej, men planeras",3,C30="Nej",0),"")</f>
        <v>0</v>
      </c>
      <c r="E30" s="41"/>
      <c r="N30" s="9" t="s">
        <v>49</v>
      </c>
      <c r="O30" s="9" t="s">
        <v>31</v>
      </c>
      <c r="P30" s="9" t="s">
        <v>50</v>
      </c>
      <c r="Q30" s="9" t="s">
        <v>51</v>
      </c>
      <c r="R30" s="9" t="s">
        <v>33</v>
      </c>
    </row>
    <row r="31" spans="1:18" ht="30" customHeight="1" x14ac:dyDescent="0.3">
      <c r="A31" s="40"/>
      <c r="B31" s="31" t="s">
        <v>42</v>
      </c>
      <c r="C31" s="33" t="s">
        <v>46</v>
      </c>
      <c r="D31" s="32" cm="1">
        <f t="array" ref="D31">IFERROR(_xlfn.IFS(C31="Ja, skapades tillsammans med alla berörda anställda",5,C31="Ja, skapades tillsammans med några anställda",3,C31="Skapades utan anställda",0,C31="Arbetet har påbörjats med/utan anställda",3,C31="Nej, skapades inte alls",0),"")</f>
        <v>5</v>
      </c>
      <c r="E31" s="41"/>
      <c r="N31" s="9" t="s">
        <v>52</v>
      </c>
      <c r="O31" s="9" t="s">
        <v>30</v>
      </c>
      <c r="P31" s="9" t="s">
        <v>53</v>
      </c>
      <c r="Q31" s="9" t="s">
        <v>33</v>
      </c>
      <c r="R31" s="9"/>
    </row>
    <row r="32" spans="1:18" ht="30" customHeight="1" x14ac:dyDescent="0.3">
      <c r="A32" s="40"/>
      <c r="B32" s="31" t="s">
        <v>43</v>
      </c>
      <c r="C32" s="61" t="s">
        <v>33</v>
      </c>
      <c r="D32" s="32" cm="1">
        <f t="array" ref="D32">IFERROR(_xlfn.IFS(C32="Ja, fullt ut",5,C32="Ja, till viss del",3,C32="Nej",0),"")</f>
        <v>0</v>
      </c>
      <c r="E32" s="41"/>
      <c r="N32" s="9" t="s">
        <v>54</v>
      </c>
      <c r="O32" s="9" t="s">
        <v>54</v>
      </c>
      <c r="P32" s="9" t="s">
        <v>55</v>
      </c>
      <c r="Q32" s="9"/>
      <c r="R32" s="9"/>
    </row>
    <row r="33" spans="1:18" ht="30" customHeight="1" x14ac:dyDescent="0.3">
      <c r="A33" s="40"/>
      <c r="B33" s="31" t="s">
        <v>44</v>
      </c>
      <c r="C33" s="61" t="s">
        <v>33</v>
      </c>
      <c r="D33" s="32" cm="1">
        <f t="array" ref="D33">IFERROR(_xlfn.IFS(C33="Ja",5,C33="Nej",0),"")</f>
        <v>0</v>
      </c>
      <c r="E33" s="41"/>
      <c r="N33" s="9" t="s">
        <v>33</v>
      </c>
      <c r="O33" s="9" t="s">
        <v>33</v>
      </c>
      <c r="P33" s="9" t="s">
        <v>56</v>
      </c>
      <c r="Q33" s="8"/>
      <c r="R33" s="8"/>
    </row>
    <row r="34" spans="1:18" ht="17.399999999999999" x14ac:dyDescent="0.3">
      <c r="A34" s="40"/>
      <c r="B34" s="21" t="s">
        <v>11</v>
      </c>
      <c r="C34" s="22" t="s">
        <v>14</v>
      </c>
      <c r="D34" s="23" t="s">
        <v>15</v>
      </c>
      <c r="E34" s="41"/>
    </row>
    <row r="35" spans="1:18" ht="45" customHeight="1" x14ac:dyDescent="0.3">
      <c r="A35" s="40"/>
      <c r="B35" s="34" t="s">
        <v>64</v>
      </c>
      <c r="C35" s="64">
        <f>D29</f>
        <v>0</v>
      </c>
      <c r="D35" s="24" t="str" cm="1">
        <f t="array" ref="D35">IF(C35="","",_xlfn.IFS(C35=0,"Behöver utvecklas",C35=3,"Fortsätt arbetet",C35=5,"Fokus på att bibehålla"))</f>
        <v>Behöver utvecklas</v>
      </c>
      <c r="E35" s="48" t="str">
        <f>IF(D35="Behöver utvecklas",HYPERLINK("https://ki.se/imm/forskning-vid-imm/enheter-vid-imm/enheten-for-interventions-och-implementeringsforskning-inom-arbetshalsa/planera-och-forankra-kartlaggningen","Klicka här för att läsa mer om att planera för kartläggning"),"")</f>
        <v>Klicka här för att läsa mer om att planera för kartläggning</v>
      </c>
    </row>
    <row r="36" spans="1:18" ht="39.6" customHeight="1" x14ac:dyDescent="0.3">
      <c r="A36" s="40"/>
      <c r="B36" s="35" t="s">
        <v>65</v>
      </c>
      <c r="C36" s="64">
        <f>D30</f>
        <v>0</v>
      </c>
      <c r="D36" s="24" t="str" cm="1">
        <f t="array" ref="D36">IF(C36="","",_xlfn.IFS(C36=0,"Behöver utvecklas",C36=3,"Fortsätt arbetet",C36=5,"Fokus på att bibehålla"))</f>
        <v>Behöver utvecklas</v>
      </c>
      <c r="E36" s="49" t="str">
        <f>IF(D36="Behöver utvecklas",HYPERLINK("https://ki.se/imm/forskning-vid-imm/enheter-vid-imm/enheten-for-interventions-och-implementeringsforskning-inom-arbetshalsa/aterkoppla-resultat-av-kartlaggningen","Klicka här för att läsa mer om att presentera resultat och återkoppla dessa i verksamheten"),"")</f>
        <v>Klicka här för att läsa mer om att presentera resultat och återkoppla dessa i verksamheten</v>
      </c>
    </row>
    <row r="37" spans="1:18" ht="39.6" customHeight="1" x14ac:dyDescent="0.3">
      <c r="A37" s="40"/>
      <c r="B37" s="35" t="s">
        <v>66</v>
      </c>
      <c r="C37" s="64">
        <f>D31</f>
        <v>5</v>
      </c>
      <c r="D37" s="24" t="str" cm="1">
        <f t="array" ref="D37">IF(C37="","",_xlfn.IFS(C37=0,"Behöver utvecklas",C37=3,"Fortsätt arbetet",C37=5,"Fokus på att bibehålla"))</f>
        <v>Fokus på att bibehålla</v>
      </c>
      <c r="E37" s="48" t="str">
        <f>IF(D37="Behöver utvecklas",HYPERLINK("https://ki.se/imm/forskning-vid-imm/enheter-vid-imm/enheten-for-interventions-och-implementeringsforskning-inom-arbetshalsa/planera-atgarder-och-ta-fram-en-handlingsplan","Klicka här för att läsa mer om hur ni kan ta fram en handlingsplan"),"")</f>
        <v/>
      </c>
    </row>
    <row r="38" spans="1:18" ht="39.6" customHeight="1" x14ac:dyDescent="0.3">
      <c r="A38" s="40"/>
      <c r="B38" s="35" t="s">
        <v>67</v>
      </c>
      <c r="C38" s="64">
        <f>D32</f>
        <v>0</v>
      </c>
      <c r="D38" s="24" t="str" cm="1">
        <f t="array" ref="D38">IF(C38="","",_xlfn.IFS(C38=0,"Behöver utvecklas",C38=3,"Fortsätt arbetet",C38=5,"Fokus på att bibehålla"))</f>
        <v>Behöver utvecklas</v>
      </c>
      <c r="E38" s="48" t="str">
        <f>IF(D38="Behöver utvecklas",HYPERLINK("https://ki.se/imm/forskning-vid-imm/enheter-vid-imm/enheten-for-interventions-och-implementeringsforskning-inom-arbetshalsa/folja-upp-efterlevande-av-arbetsmiljodokument-och-rutiner","Klicka här för att lära er mer om att genomföra åtgärder"),"")</f>
        <v>Klicka här för att lära er mer om att genomföra åtgärder</v>
      </c>
    </row>
    <row r="39" spans="1:18" ht="39.6" customHeight="1" thickBot="1" x14ac:dyDescent="0.35">
      <c r="A39" s="40"/>
      <c r="B39" s="36" t="s">
        <v>68</v>
      </c>
      <c r="C39" s="65">
        <f>D33</f>
        <v>0</v>
      </c>
      <c r="D39" s="25" t="str" cm="1">
        <f t="array" ref="D39">IF(C39="","",_xlfn.IFS(C39=0,"Behöver utvecklas",C39=5,"Fokus på att bibehålla"))</f>
        <v>Behöver utvecklas</v>
      </c>
      <c r="E39" s="48" t="str">
        <f>IF(D39="Behöver utvecklas",HYPERLINK("https://ki.se/imm/forskning-vid-imm/enheter-vid-imm/enheten-for-interventions-och-implementeringsforskning-inom-arbetshalsa/folja-upp-efterlevande-av-arbetsmiljodokument-och-rutiner","Klicka här för att läsa mer om uppföljning av handlingsplan"),"")</f>
        <v>Klicka här för att läsa mer om uppföljning av handlingsplan</v>
      </c>
    </row>
    <row r="40" spans="1:18" x14ac:dyDescent="0.3">
      <c r="A40" s="40"/>
      <c r="B40" s="47"/>
      <c r="C40" s="47"/>
      <c r="D40" s="47"/>
      <c r="E40" s="41"/>
    </row>
    <row r="41" spans="1:18" x14ac:dyDescent="0.3">
      <c r="A41" s="40"/>
      <c r="B41" s="47"/>
      <c r="C41" s="47"/>
      <c r="D41" s="47"/>
      <c r="E41" s="41"/>
    </row>
    <row r="42" spans="1:18" ht="15" thickBot="1" x14ac:dyDescent="0.35">
      <c r="A42" s="50"/>
      <c r="B42" s="10"/>
      <c r="C42" s="10"/>
      <c r="D42" s="10"/>
      <c r="E42" s="51"/>
    </row>
  </sheetData>
  <conditionalFormatting sqref="C9">
    <cfRule type="expression" dxfId="15" priority="14">
      <formula>OR($C$5="Ja, helt nya dokument",$C$5="Ja, uppdaterat tidigare dokument",$C$5="Nej, vi har redan väl fungerande dokument")</formula>
    </cfRule>
    <cfRule type="expression" dxfId="14" priority="17">
      <formula>$C$5="Arbetet har påbörjats"</formula>
    </cfRule>
  </conditionalFormatting>
  <conditionalFormatting sqref="C9:C11">
    <cfRule type="expression" dxfId="13" priority="18">
      <formula>$C$5="Nej, inte haft möjlighet"</formula>
    </cfRule>
  </conditionalFormatting>
  <conditionalFormatting sqref="C10">
    <cfRule type="expression" dxfId="12" priority="11">
      <formula>$C$6="Nej, inga insatser har gjorts"</formula>
    </cfRule>
    <cfRule type="expression" dxfId="11" priority="12">
      <formula>OR($C$6="Ja, endast till chefer",$C$6="Ja, till vissa grupper",$C$6="Ja, insatser har påbörjats")</formula>
    </cfRule>
    <cfRule type="expression" dxfId="10" priority="13">
      <formula>$C$6="Ja, till samtliga anställda"</formula>
    </cfRule>
    <cfRule type="colorScale" priority="16">
      <colorScale>
        <cfvo type="min"/>
        <cfvo type="percentile" val="50"/>
        <cfvo type="max"/>
        <color rgb="FFF8696B"/>
        <color rgb="FFFFEB84"/>
        <color rgb="FF63BE7B"/>
      </colorScale>
    </cfRule>
  </conditionalFormatting>
  <conditionalFormatting sqref="C11">
    <cfRule type="expression" dxfId="9" priority="8">
      <formula>$C$7="Nej, inga specifika insatser har gjorts"</formula>
    </cfRule>
    <cfRule type="expression" dxfId="8" priority="9">
      <formula>$C$7="Ja, insatser har påbörjats"</formula>
    </cfRule>
    <cfRule type="expression" dxfId="7" priority="10">
      <formula>$C$7="Ja, insatser har gjorts"</formula>
    </cfRule>
    <cfRule type="colorScale" priority="15">
      <colorScale>
        <cfvo type="min"/>
        <cfvo type="max"/>
        <color rgb="FFFCFCFF"/>
        <color rgb="FF63BE7B"/>
      </colorScale>
    </cfRule>
  </conditionalFormatting>
  <conditionalFormatting sqref="C21:C24">
    <cfRule type="cellIs" dxfId="6" priority="4" operator="equal">
      <formula>0</formula>
    </cfRule>
    <cfRule type="cellIs" dxfId="5" priority="5" operator="equal">
      <formula>3</formula>
    </cfRule>
    <cfRule type="cellIs" dxfId="4" priority="6" operator="equal">
      <formula>5</formula>
    </cfRule>
  </conditionalFormatting>
  <conditionalFormatting sqref="C35:C39">
    <cfRule type="cellIs" dxfId="3" priority="1" operator="equal">
      <formula>0</formula>
    </cfRule>
    <cfRule type="cellIs" dxfId="2" priority="2" operator="equal">
      <formula>3</formula>
    </cfRule>
    <cfRule type="cellIs" dxfId="1" priority="3" operator="equal">
      <formula>5</formula>
    </cfRule>
  </conditionalFormatting>
  <conditionalFormatting sqref="D9">
    <cfRule type="expression" dxfId="0" priority="7">
      <formula>$E7="Behöver utvecklas"</formula>
    </cfRule>
  </conditionalFormatting>
  <dataValidations count="12">
    <dataValidation type="list" allowBlank="1" showInputMessage="1" showErrorMessage="1" sqref="C7" xr:uid="{7D385A95-D287-4E4A-B7A2-6BD5A79B55E3}">
      <formula1>$M$5:$M$7</formula1>
    </dataValidation>
    <dataValidation type="list" allowBlank="1" showInputMessage="1" showErrorMessage="1" sqref="C5" xr:uid="{576D4A80-A859-455A-9814-1396B2FB6A5B}">
      <formula1>$K$5:$K$8</formula1>
    </dataValidation>
    <dataValidation type="list" allowBlank="1" showInputMessage="1" showErrorMessage="1" sqref="C6" xr:uid="{3A7C52DB-F2D2-42B8-B7D6-D2A18270B571}">
      <formula1>$L$5:$L$8</formula1>
    </dataValidation>
    <dataValidation type="list" allowBlank="1" showInputMessage="1" showErrorMessage="1" sqref="C16" xr:uid="{937F5944-2266-4DE8-8643-33CBA5CBF0D2}">
      <formula1>$K$16:$K$18</formula1>
    </dataValidation>
    <dataValidation type="list" allowBlank="1" showInputMessage="1" showErrorMessage="1" sqref="C17" xr:uid="{224B7127-7AF3-44A8-929D-AC8F0A33C9BE}">
      <formula1>$L$16:$L$18</formula1>
    </dataValidation>
    <dataValidation type="list" allowBlank="1" showInputMessage="1" showErrorMessage="1" sqref="C18" xr:uid="{AE2CC89D-423C-4645-9DEE-75646610D193}">
      <formula1>$M$16:$M$19</formula1>
    </dataValidation>
    <dataValidation type="list" allowBlank="1" showInputMessage="1" showErrorMessage="1" sqref="C19" xr:uid="{6CF26524-EB77-4450-9EB9-133CC4076690}">
      <formula1>$N$16:$N$18</formula1>
    </dataValidation>
    <dataValidation type="list" allowBlank="1" showInputMessage="1" showErrorMessage="1" sqref="C29" xr:uid="{BA193A1E-8928-427F-A84C-6C2804E5C595}">
      <formula1>$N$29:$N$33</formula1>
    </dataValidation>
    <dataValidation type="list" allowBlank="1" showInputMessage="1" showErrorMessage="1" sqref="C30" xr:uid="{291A683E-6634-4D17-B8EF-BBA31AAD94BC}">
      <formula1>$O$29:$O$33</formula1>
    </dataValidation>
    <dataValidation type="list" allowBlank="1" showInputMessage="1" showErrorMessage="1" sqref="C31" xr:uid="{5FBAC48F-6A7B-419C-8BAE-9B6A1CAEA57C}">
      <formula1>$P$29:$P$33</formula1>
    </dataValidation>
    <dataValidation type="list" allowBlank="1" showInputMessage="1" showErrorMessage="1" sqref="C32" xr:uid="{2387A1A2-5CA9-4A31-9001-2687AA5E6F4F}">
      <formula1>$Q$29:$Q$31</formula1>
    </dataValidation>
    <dataValidation type="list" allowBlank="1" showInputMessage="1" showErrorMessage="1" sqref="C33" xr:uid="{0CD6FCD5-DAC3-4A1F-9CD6-ED1502C6F773}">
      <formula1>$R$29:$R$30</formula1>
    </dataValidation>
  </dataValidations>
  <pageMargins left="0.7" right="0.7" top="0.75" bottom="0.75" header="0.3" footer="0.3"/>
  <ignoredErrors>
    <ignoredError sqref="D1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Rödlund</dc:creator>
  <cp:lastModifiedBy>Andreas Rödlund</cp:lastModifiedBy>
  <dcterms:created xsi:type="dcterms:W3CDTF">2026-06-16T08:38:19Z</dcterms:created>
  <dcterms:modified xsi:type="dcterms:W3CDTF">2026-08-14T06:01:39Z</dcterms:modified>
</cp:coreProperties>
</file>