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P:\Biokemtox\RESEARCH DATA\Beronius' group\Henrieta 2023-2025\SciRAP\SciRAP_all\_KI Web_SciRAP\SciRAP_CRED_plastics_Ida\"/>
    </mc:Choice>
  </mc:AlternateContent>
  <xr:revisionPtr revIDLastSave="0" documentId="13_ncr:1_{F46E1E30-5E4E-4D62-B73B-2C4885560C23}" xr6:coauthVersionLast="47" xr6:coauthVersionMax="47" xr10:uidLastSave="{00000000-0000-0000-0000-000000000000}"/>
  <bookViews>
    <workbookView xWindow="-28920" yWindow="-45" windowWidth="29040" windowHeight="15720" xr2:uid="{74A11E2C-18DB-453D-82A6-9A73E16FD17C}"/>
  </bookViews>
  <sheets>
    <sheet name="SciRAPplastic in vitro"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7" i="2" l="1"/>
  <c r="G56" i="2"/>
  <c r="G55" i="2"/>
  <c r="G54" i="2"/>
  <c r="K49" i="2" a="1"/>
  <c r="K49" i="2" s="1"/>
  <c r="F70" i="2"/>
  <c r="E70" i="2"/>
  <c r="F69" i="2"/>
  <c r="E69" i="2"/>
  <c r="D70" i="2"/>
  <c r="D69" i="2"/>
  <c r="F65" i="2"/>
  <c r="D65" i="2"/>
  <c r="K42" i="2" a="1"/>
  <c r="K42" i="2" s="1"/>
  <c r="F57" i="2"/>
  <c r="E57" i="2"/>
  <c r="D57" i="2"/>
  <c r="C57" i="2"/>
  <c r="C56" i="2"/>
  <c r="C55" i="2"/>
  <c r="F56" i="2"/>
  <c r="E56" i="2"/>
  <c r="D56" i="2"/>
  <c r="F55" i="2"/>
  <c r="D55" i="2"/>
  <c r="E55" i="2"/>
  <c r="F54" i="2"/>
  <c r="E54" i="2"/>
  <c r="D54" i="2"/>
  <c r="N49" i="2" l="1" a="1"/>
  <c r="N49" i="2" s="1"/>
  <c r="M49" i="2" a="1"/>
  <c r="M49" i="2" s="1"/>
  <c r="L49" i="2" a="1"/>
  <c r="L49" i="2" s="1"/>
  <c r="K51" i="2"/>
  <c r="F68" i="2" l="1"/>
  <c r="E68" i="2"/>
  <c r="D68" i="2"/>
  <c r="F67" i="2"/>
  <c r="E67" i="2"/>
  <c r="D67" i="2"/>
  <c r="F66" i="2"/>
  <c r="E66" i="2"/>
  <c r="D66" i="2"/>
  <c r="E65" i="2"/>
  <c r="C54" i="2"/>
  <c r="N51" i="2"/>
  <c r="N52" i="2" s="1"/>
  <c r="M51" i="2"/>
  <c r="M52" i="2" s="1"/>
  <c r="L51" i="2"/>
  <c r="L52" i="2" s="1"/>
  <c r="K52" i="2"/>
  <c r="K44" i="2"/>
  <c r="K45" i="2" s="1"/>
  <c r="K43" i="2" s="1"/>
  <c r="D42" i="2" s="1"/>
  <c r="D71" i="2" l="1"/>
  <c r="E71" i="2"/>
  <c r="F71" i="2"/>
  <c r="N50" i="2"/>
  <c r="D46" i="2" s="1"/>
  <c r="K50" i="2"/>
  <c r="D43" i="2" s="1"/>
  <c r="M50" i="2"/>
  <c r="D45" i="2" s="1"/>
  <c r="L50" i="2"/>
  <c r="D44"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Ida Due</author>
    <author>Henrieta Hlisnikova</author>
  </authors>
  <commentList>
    <comment ref="B5" authorId="0" shapeId="0" xr:uid="{FCD45AEA-0BC9-4A3D-8638-81868B648E5D}">
      <text>
        <r>
          <rPr>
            <b/>
            <sz val="9"/>
            <color indexed="81"/>
            <rFont val="Tahoma"/>
            <family val="2"/>
          </rPr>
          <t xml:space="preserve">Guidance:
</t>
        </r>
        <r>
          <rPr>
            <sz val="9"/>
            <color indexed="81"/>
            <rFont val="Tahoma"/>
            <family val="2"/>
          </rPr>
          <t xml:space="preserve">Polymer type – There are an indefinite number of different types of plastics depending on the polymer type and additive combination (Wagner &amp; Moclús, 2024). Basic information on the dominant polymer type must be reported. If the polymeric composition of the test material is unknown (e.g. collected in the environment), there are several analytical techniques and experimental procedures that can be used for physical and chemical characterization to reveal the composition (Hartmann et al., 2019; Das et al., 2021; Binda et al., 2024). 
Additives – More than 16.000 different chemicals are today found in plastics, where more than 4200 of these are of concern because of unwanted environmental and human health effects due to persistence, bioaccumulation, mobility and toxicity (PBMT) (Hahladakis et al., 2018; Wagner &amp; Moclús, 2024). Some of these chemicals are added intentionally to the polymer resin for their specific property, where main groups consist of: functional additives, colorants, fillers, and others (Hahladakis et al., 2018; Plastic Additives Initiative Supplementary Information on Scope and Methods, 2019). Within this group of chemicals found in MNPs, there are IAS: intended added substances, NIAS: non-intended added substances, and NLS: not listed substances (ECETOC, 2019). At this point, it is known that chemical substances can leach from or adsorb to plastics. Therefore, disregarding the groups: IAS, NIAS, NLS, analytical techniques should be applied to uncover the actual composition of the chemicals present in/on the MNPs. 
Size distribution – The size class classification used in this study is adopted from Hartmann et al. (2019), where nanoplastics (1 to &lt;1000 nm), and microplastics (1&lt;1000 µm) (Hartmann et al., 2019). Plastics are known to fragmentate into smaller sizes over time due to weathering and various types of degradation (e.g. thermal degradation, photodegradation, microbial degradation, and others), therefore, it is adequate to report the size distribution of the MNP test material, determined by analytical tests (see Table 2 (Binda et al., 2024), Table 2 (Das et al., 2021)). 
Shape – The shape class classification is adopted from Hartmann et al. (2019), including spheres (every surface point has the same distance from the center), spheroid (imperfect but approximate sphere), cylindrical pellet (rod-shaped), cylindrical object, fragment (particle with irregular shape, film: Planar, considerably smaller in one than in the other dimensions), fibre (significantly longer in one than wide in two dimensions) (Hartmann et al., 2019). Like with the sizes, it is expected that the shape(s) of MNPs will change over time and thus cannot be seen as a constant. Therefore, analytical tests are required to visualize the shape(s) of the test material. 
</t>
        </r>
        <r>
          <rPr>
            <u/>
            <sz val="9"/>
            <color indexed="81"/>
            <rFont val="Tahoma"/>
            <family val="2"/>
          </rPr>
          <t xml:space="preserve">How to judge this criterion: </t>
        </r>
        <r>
          <rPr>
            <sz val="9"/>
            <color indexed="81"/>
            <rFont val="Tahoma"/>
            <family val="2"/>
          </rPr>
          <t xml:space="preserve">
Fulfilled - All critical characteristics are reported for the tets item, including polymer type, additives (if relevant), size (distribution), shape(s), and others if relevant for the study. 
Partially fulfilled - Most of critical characteristics are reported. 
Not fulfilled - Few or no critical characteristics are reported.
</t>
        </r>
        <r>
          <rPr>
            <u/>
            <sz val="9"/>
            <color indexed="81"/>
            <rFont val="Tahoma"/>
            <family val="2"/>
          </rPr>
          <t xml:space="preserve">
References: </t>
        </r>
        <r>
          <rPr>
            <sz val="9"/>
            <color indexed="81"/>
            <rFont val="Tahoma"/>
            <family val="2"/>
          </rPr>
          <t xml:space="preserve">
Binda, G., Kalčíková, G., Allan, I. J., Hurley, R., Rødland, E., Spanu, D., &amp; Nizzetto, L. (2024). Microplastic aging processes: Environmental relevance and analytical implications. In TrAC - Trends in Analytical Chemistry (Vol. 172). Elsevier B.V. https://doi.org/10.1016/j.trac.2024.117566
Das, R. K., Sanyal, D., Kumar, P., Pulicharla, R., &amp; Brar, S. K. (2021). Science-society-policy interface for microplastic and nanoplastic: Environmental and biomedical aspects. In Environmental Pollution (Vol. 290). Elsevier Ltd. https://doi.org/10.1016/j.envpol.2021.117985
ECETOC. (2019). The ECETOC Conceptual Framework for Polymer Risk Assessment (CF4Polymers). Technical Report No. 133-1.
Hartmann, N. B., Hüffer, T., Thompson, R. C., Hassellöv, M., Verschoor, A., Daugaard, A. E., Rist, S., Karlsson, T., Brennholt, N., Cole, M., Herrling, M. P., Hess, M. C., Ivleva, N. P., Lusher, A. L., &amp; Wagner, M. (2019). Are We Speaking the Same Language? Recommendations for a Definition and Categorization Framework for Plastic Debris. Environmental Science and Technology, 53(3), 1039–1047. https://doi.org/10.1021/acs.est.8b05297
Wagner, M., &amp; Moclús, L. (2024). State of the Science on Plastic Chemical. Identifying and addressing chemicals and polymers of concern.
</t>
        </r>
      </text>
    </comment>
    <comment ref="B6" authorId="1" shapeId="0" xr:uid="{F4C298BB-A892-4E66-9285-49C98023156F}">
      <text>
        <r>
          <rPr>
            <b/>
            <sz val="9"/>
            <color indexed="81"/>
            <rFont val="Tahoma"/>
            <family val="2"/>
          </rPr>
          <t>Guidance:</t>
        </r>
        <r>
          <rPr>
            <sz val="9"/>
            <color indexed="81"/>
            <rFont val="Tahoma"/>
            <family val="2"/>
          </rPr>
          <t xml:space="preserve">
Purity of the test item, or the composition of substances in a mixture can potentially affect study results. Purity and composition is also an important aspect to consider in terms of the relevance of the test item to the compound being risk assessed. Ideally, in the case of single compounds, the test chemical should be of the highest available purity. 
Here you can also consider other aspects of the test item, such as physicochemical properties or the composition and characteristics of a nanomaterial, which may affect study results. 
</t>
        </r>
        <r>
          <rPr>
            <u/>
            <sz val="9"/>
            <color indexed="81"/>
            <rFont val="Tahoma"/>
            <family val="2"/>
          </rPr>
          <t xml:space="preserve">
How to judge this criterion:</t>
        </r>
        <r>
          <rPr>
            <sz val="9"/>
            <color indexed="81"/>
            <rFont val="Tahoma"/>
            <family val="2"/>
          </rPr>
          <t xml:space="preserve">
Fulfilled – The test item has been clearly identified and characterized and is of sufficient purity. In cases of mixtures, the composition of substances is well characterized and their individual purities are sufficient. There is no suspicion that impurities or any other physicochemical properties of the test item has affected the results of the study.
Partially fulfilled – The purity of the test item or mixture has not been described but it is unlikely that impurities or other physicochemical properties of the test item are present that would significantly affect the results of the study.
Not fulfilled – The test item or mixture is likely to contain impurities or have physicochemical properties that can affect study results.
</t>
        </r>
      </text>
    </comment>
    <comment ref="B7" authorId="1" shapeId="0" xr:uid="{ECC61C45-3B55-451B-989F-EC49B8F05AB7}">
      <text>
        <r>
          <rPr>
            <b/>
            <sz val="9"/>
            <color indexed="81"/>
            <rFont val="Tahoma"/>
            <family val="2"/>
          </rPr>
          <t>Guidance:</t>
        </r>
        <r>
          <rPr>
            <sz val="9"/>
            <color indexed="81"/>
            <rFont val="Tahoma"/>
            <family val="2"/>
          </rPr>
          <t xml:space="preserve">
Sample preparation is widely recognized as one of the most critical steps towards successful  characterization and subsequent testing of nanomaterials, as it is expected to affect agglomeration or aggregation, which in turn affects the following physiochemical properties characterization, cell exposure, cytotoxicity, dose selection and genotoxicity(1). Preparation protocols may be strongly dependent on the nature of the sample to be dispersed. Thus, selected sample preparation procedure should be justified and sufficiently reported. The homogenous dispersion and consistent concentration should be created by appropriate sample preparation procedure. 
Common issues to be considered regarding sample preparation include storage, colloidal and chemical stability of the tested nanomaterial, the chemical composition of the test media (which affects particle aggregation/agglomeration), characterization of stock dispersions and characterization of samples (prepared from stock dispersions) prior to administration/testing. The Guidance on Sample Preparation and Dosimetry for the Safety Testing of Manufactured Nanomaterials OECD No. 36 13 ENV/JM/MONO(2012)40 has the best practice(2).
Instead of “solution”, the term “dispersion” is recommended to be used in nanomaterials due to the fact that nanomaterials colloids are dispersed rather than dissolved in the medium(2).
</t>
        </r>
        <r>
          <rPr>
            <u/>
            <sz val="9"/>
            <color indexed="81"/>
            <rFont val="Tahoma"/>
            <family val="2"/>
          </rPr>
          <t>How to judge this criterion:</t>
        </r>
        <r>
          <rPr>
            <sz val="9"/>
            <color indexed="81"/>
            <rFont val="Tahoma"/>
            <family val="2"/>
          </rPr>
          <t xml:space="preserve">
Fulfilled – A dispersion was created following appropriate sample preparation method.  
Partially fulfilled – The dispersion of the test item at the concentration used has not been described but based on the methods description it is likely that the test item was stably dispersed at the concentrations used. 
Not fulfilled – It is suspected that the test item was not stably dispersed in the test system or it is assumed that the test item was unstably dispersed at the concentration used.
</t>
        </r>
      </text>
    </comment>
    <comment ref="B8" authorId="1" shapeId="0" xr:uid="{05B1FC95-C87F-4FE2-B109-2B1E1E97F1BB}">
      <text>
        <r>
          <rPr>
            <b/>
            <sz val="9"/>
            <color indexed="81"/>
            <rFont val="Tahoma"/>
            <family val="2"/>
          </rPr>
          <t>Guidance:</t>
        </r>
        <r>
          <rPr>
            <sz val="9"/>
            <color indexed="81"/>
            <rFont val="Tahoma"/>
            <family val="2"/>
          </rPr>
          <t xml:space="preserve">
Transformations of NMs due to the time effect (aging), storage of the dispersions under different conditions and capping agent used to stabilize them, has been suggested as one of the most significant contributors to the contradictory in vitro toxicity results observed in the literature for identical NMs.
In some cases, the temporal changes in NMs' properties in different media are inevitable, even under optimal conditions. It may modulate NMs’ toxicity, by altering their dissolution rate or agglomeration state which affects bioavailability, leading to discrepancies of administered vs. delivered dose. Hence, aging needs to be assessed in parallel with the assessment of effects. For instance, the NMs' physicochemical parameters such as size/agglomeration, degradation, surface charge and dissolution throughout the duration of the study are periodically monitored to ensure that any changes can be accounted for in the data interpretation and analysis (3). 
Moreover, the test condition may alter the physiochemical properties of NMs. For instance, the surface area of NM would be affected by the high ionic strength of test-specific culture media, resulting in high particle agglomeration(4). 
</t>
        </r>
        <r>
          <rPr>
            <u/>
            <sz val="9"/>
            <color indexed="81"/>
            <rFont val="Tahoma"/>
            <family val="2"/>
          </rPr>
          <t>How to judge this criterion:</t>
        </r>
        <r>
          <rPr>
            <sz val="9"/>
            <color indexed="81"/>
            <rFont val="Tahoma"/>
            <family val="2"/>
          </rPr>
          <t xml:space="preserve">
Fulfilled: There is no suspicion that transformation or temporal changes of physicochemical properties of the test item have significantly affected the study result. 
Partly fulfilled: It is suspected that the transformation or temporal changes of the physio-chem properties of test item but it is unlikely that transformation of the test NM is present that significantly impact the results of the study.
Not fulfilled: The transformation of the test NM is likely to happen and may affect study results.
</t>
        </r>
      </text>
    </comment>
    <comment ref="B9" authorId="1" shapeId="0" xr:uid="{08BFF062-FEB3-468D-BB04-11AC4BF3CBE0}">
      <text>
        <r>
          <rPr>
            <b/>
            <sz val="9"/>
            <color indexed="81"/>
            <rFont val="Tahoma"/>
            <family val="2"/>
          </rPr>
          <t>Guidance:</t>
        </r>
        <r>
          <rPr>
            <sz val="9"/>
            <color indexed="81"/>
            <rFont val="Tahoma"/>
            <family val="2"/>
          </rPr>
          <t xml:space="preserve">
A solvent or vehicle is “any agent which serves as a carrier used to mix, disperse, or solubilize the test item or reference item to facilitate the administration/application to the test system” (OECD 1998). The choice of solvent will be determined by the solubility of the test item, as well as the test system used. 
The test item is usually dissolved in ethanol or DMSO as vehicle. The final solvent concentration in the test system is commonly &lt;=1% (OECD 2018).
</t>
        </r>
        <r>
          <rPr>
            <u/>
            <sz val="9"/>
            <color indexed="81"/>
            <rFont val="Tahoma"/>
            <family val="2"/>
          </rPr>
          <t xml:space="preserve">
How to judge this criterion:</t>
        </r>
        <r>
          <rPr>
            <sz val="9"/>
            <color indexed="81"/>
            <rFont val="Tahoma"/>
            <family val="2"/>
          </rPr>
          <t xml:space="preserve">
Fulfilled – ethanol, DMSO or water or another common and historically well-characterized solvent. The concentration of the solvent was appropriate and it is not expected to interfere with the results. 
Partially fulfilled – the solvent was not well characterized or is not commonly used in this context, or the solvent/dispersant concentration was not clearly stated, but there are no obvious concerns that it interferes with the results.
Not fulfilled – the solvent used was clearly interfering with the results or the solvent concentration was too high.
</t>
        </r>
      </text>
    </comment>
    <comment ref="B10" authorId="1" shapeId="0" xr:uid="{ADBB2E38-3ED5-4940-8A22-CD0EA09AA141}">
      <text>
        <r>
          <rPr>
            <b/>
            <sz val="9"/>
            <color indexed="81"/>
            <rFont val="Tahoma"/>
            <family val="2"/>
          </rPr>
          <t>Guidance:</t>
        </r>
        <r>
          <rPr>
            <sz val="9"/>
            <color indexed="81"/>
            <rFont val="Tahoma"/>
            <family val="2"/>
          </rPr>
          <t xml:space="preserve">
A solvent (vehicle) control that is not treated with the test item should always be included as it is critical for determining treatment-related effects. 
Control samples should be handled in the same way as treated samples. 
</t>
        </r>
        <r>
          <rPr>
            <u/>
            <sz val="9"/>
            <color indexed="81"/>
            <rFont val="Tahoma"/>
            <family val="2"/>
          </rPr>
          <t>How to judge this criterion:</t>
        </r>
        <r>
          <rPr>
            <sz val="9"/>
            <color indexed="81"/>
            <rFont val="Tahoma"/>
            <family val="2"/>
          </rPr>
          <t xml:space="preserve">
Fulfilled – An untreated solvent control was included.
Partially fulfilled – It is not explicitly stated that an untreated solvent control was included, but it is likely that it was included.
Not fulfilled – no untreated solvent control was included.
</t>
        </r>
        <r>
          <rPr>
            <b/>
            <sz val="9"/>
            <color indexed="81"/>
            <rFont val="Tahoma"/>
            <family val="2"/>
          </rPr>
          <t>Guidance:</t>
        </r>
        <r>
          <rPr>
            <sz val="9"/>
            <color indexed="81"/>
            <rFont val="Tahoma"/>
            <family val="2"/>
          </rPr>
          <t xml:space="preserve">
A positive control is a substance known to induce a positive response in a specific test system. Alternatively, it is defined as a sample or replicate “containing all components of a test system and treated with a substance known to induce a positive response” (e.g. OECD TG No. 437, 439, 491, 494). The positive control is included and monitored to ensure that the test system is performing as expected and able to detect effects in the intended endpoints. Thus, the positive control must be carefully chosen so that the sensitivity is appropriately captured relative to the toxicity of the test item. 
Besides chemical controls, NM-based controls are recommended to confirm the sensitivity of the techniques for NMs, to benchmark the NM biological effects, and to evaluate potential NM interferences with the assay. The appropriateness of the positive control will also depend on the system and test model used, including different models available for the same type of test. 
Positive control samples should be handled in the same way as treated samples.
How to judge this criterion:
Fulfilled – An appropriate positive control was included. The expected effect was observed in the positive control and the positive control treatment was appropriate in terms of similar mechanism as the test item and effects observed for the measured endpoints.
Partially fulfilled – It is likely but not explicitly stated that a positive control was included, or the appropriateness of the positive control is not fully established but it is likely appropriate, or a historical positive control was referred to.
Not fulfilled – no positive control was included, or the expected effect was not observed from the positive control treatment.</t>
        </r>
      </text>
    </comment>
    <comment ref="B11" authorId="1" shapeId="0" xr:uid="{4AF79172-A255-452D-9B3A-1D147116E9F6}">
      <text>
        <r>
          <rPr>
            <b/>
            <sz val="9"/>
            <color indexed="81"/>
            <rFont val="Tahoma"/>
            <family val="2"/>
          </rPr>
          <t>Guidance:</t>
        </r>
        <r>
          <rPr>
            <sz val="9"/>
            <color indexed="81"/>
            <rFont val="Tahoma"/>
            <family val="2"/>
          </rPr>
          <t xml:space="preserve">
The usage of dispersant/stabilizer should be justified practical reasons. The type and amount of dispersant should be proper, not changing the shape and agglomeration state of NMs in the medium or exaggerating the toxicity (additive or synergistic effect) of the test substance(5) (6). Dispersant similar to what would be found in the target tissue, such as bronchoalveolar lavage fluid (BALF) or mimic BALF for inhalation studies, should be considered first.
Besides, if a dispersant or stabilizer was used during sample preparation, it should be added to the solvent control as the dispersant alone (e.g., Pluronic dispersants) can induce adverse effects, particularly upon sonication.
</t>
        </r>
        <r>
          <rPr>
            <u/>
            <sz val="9"/>
            <color indexed="81"/>
            <rFont val="Tahoma"/>
            <family val="2"/>
          </rPr>
          <t>How to judge this criterion:</t>
        </r>
        <r>
          <rPr>
            <sz val="9"/>
            <color indexed="81"/>
            <rFont val="Tahoma"/>
            <family val="2"/>
          </rPr>
          <t xml:space="preserve">
Fulfilled: The type and amount of dispersant/stabilizer used is justified appropriate and expected not to interfere with the study result. Or the dispersant/stabilizer was not used.
Partly fulfilled: the type of the dispersant/stabilizer is not commonly used in this context, or the type and amount is not clearly stated. But there are no obvious concerns that it interferes with the results.
Not fulfilled: the dispersant/stabilizer used was clearly interfering with the results or the concentration was too high. 
</t>
        </r>
      </text>
    </comment>
    <comment ref="B12" authorId="0" shapeId="0" xr:uid="{2014BF60-0C12-4D15-B6C8-41E1C6A26BDB}">
      <text>
        <r>
          <rPr>
            <b/>
            <sz val="9"/>
            <color indexed="81"/>
            <rFont val="Tahoma"/>
            <family val="2"/>
          </rPr>
          <t xml:space="preserve">Guidance:
</t>
        </r>
        <r>
          <rPr>
            <sz val="9"/>
            <color indexed="81"/>
            <rFont val="Tahoma"/>
            <family val="2"/>
          </rPr>
          <t xml:space="preserve">Disregarding the origin of the MNPs, the test items should be characterized. These polymer origin categories are synonymous with those suggested by Rubin et al. (2021), namely purchased test material/ bottom-up approaches with information from the supplier of the polymeric test ma-terial, including protocol for production and intended use. Some purchased test MNPs are produced for calibration of laboratory equipment, and therefore, may not be suitable for studies investigating toxicological endpoints in short- or long-term studies. The second category are produced test material/ top-down approaches, which should include a protocol for production of the polymeric test material, including specifications for the mechanical processing procedure (e.g. grinding, crushing, other), and degradation protocol (e.g. thermal degradation, photodegradation, biodegradation, other) (Binda et al., 2024; Sarkar et al., 2021). The last category is the collected test material/ environ-mental microplastic extraction that should include a proto-col on how the test material was collected, handled (e.g. sorted from natural material), and stored (Hartmann et al., 2019).
MNP test items typically originate from: 
a. Purchased from supplier, including basic description of test item.
b. Produced test material (e.g. milling or grinding, artificial weathering) or bottom-up synthesis.
c. Collected environmental samples (e.g. soil, sediment, water (fresh, marine, etc.)).
</t>
        </r>
        <r>
          <rPr>
            <u/>
            <sz val="9"/>
            <color indexed="81"/>
            <rFont val="Tahoma"/>
            <family val="2"/>
          </rPr>
          <t xml:space="preserve">
How to judge this criterion: </t>
        </r>
        <r>
          <rPr>
            <sz val="9"/>
            <color indexed="81"/>
            <rFont val="Tahoma"/>
            <family val="2"/>
          </rPr>
          <t xml:space="preserve">
- Fulfilled: A sufficient description was provided on origin of the test item (a, b, or c), and the storage of the test items were described and found to not siginificantly affect the test item (e.g. no heat, no UV exposure, etc.)
- Partially fulfilled: Insufficient description of either origin or storage of the test item. 
- Not fulfilled: No description of neither the origin and the storing of the test item. 
</t>
        </r>
        <r>
          <rPr>
            <u/>
            <sz val="9"/>
            <color indexed="81"/>
            <rFont val="Tahoma"/>
            <family val="2"/>
          </rPr>
          <t xml:space="preserve">
References: </t>
        </r>
        <r>
          <rPr>
            <sz val="9"/>
            <color indexed="81"/>
            <rFont val="Tahoma"/>
            <family val="2"/>
          </rPr>
          <t xml:space="preserve">
Binda, G., Kalčíková, G., Allan, I. J., Hurley, R., Rødland, E., Spanu, D., &amp; Nizzetto, L. (2024). Microplastic aging processes: Environmental relevance and analytical implications. In TrAC - Trends in Analytical Chemistry (Vol. 172). Elsevier B.V. https://doi.org/10.1016/j.trac.2024.117566
Das, R. K., Sanyal, D., Kumar, P., Pulicharla, R., &amp; Brar, S. K. (2021). Science-society-policy interface for microplastic and nanoplastic: Environmental and biomedical aspects. In Environmental Pollution (Vol. 290). Elsevier Ltd. https://doi.org/10.1016/j.envpol.2021.117985
Hartmann, N. B., Hüffer, T., Thompson, R. C., Hassellöv, M., Verschoor, A., Daugaard, A. E., Rist, S., Karlsson, T., Brennholt, N., Cole, M., Herrling, M. P., Hess, M. C., Ivleva, N. P., Lusher, A. L., &amp; Wagner, M. (2019). Are We Speaking the Same Language? Recommendations for a Definition and Categorization Framework for Plastic Debris. Environmental Science and Technology, 53(3), 1039–1047. https://doi.org/10.1021/acs.est.8b05297
Rubin, A. E., Sarkar, A. K., &amp; Zucker, I. (2021). Questioning the suitability of available microplastics models for risk assessment – A critical review. In Science of the Total Environment (Vol. 788). Elsevier B.V. https://doi.org/10.1016/j.scitotenv.2021.147670
</t>
        </r>
      </text>
    </comment>
    <comment ref="B13" authorId="0" shapeId="0" xr:uid="{7CC84EBB-7248-487C-86A3-335EF8477679}">
      <text>
        <r>
          <rPr>
            <b/>
            <sz val="9"/>
            <color indexed="81"/>
            <rFont val="Tahoma"/>
            <family val="2"/>
          </rPr>
          <t xml:space="preserve">Guidance:
</t>
        </r>
        <r>
          <rPr>
            <sz val="9"/>
            <color indexed="81"/>
            <rFont val="Tahoma"/>
            <family val="2"/>
          </rPr>
          <t xml:space="preserve">For chemicals, the methods for dispersion and dilution into desired concentrations in an appropriate test media are well established and stability can be assumed. This is not the case for particles, like MNPs, that show resemblance with engineered nanomaterials, from where dispersion control is a known consideration to implement in the sample preparation process. 
</t>
        </r>
        <r>
          <rPr>
            <u/>
            <sz val="9"/>
            <color indexed="81"/>
            <rFont val="Tahoma"/>
            <family val="2"/>
          </rPr>
          <t xml:space="preserve">How to judge this criterion: </t>
        </r>
        <r>
          <rPr>
            <sz val="9"/>
            <color indexed="81"/>
            <rFont val="Tahoma"/>
            <family val="2"/>
          </rPr>
          <t xml:space="preserve">
- Fulfilled: The sample preparation protocol was available and the procedure was suitable for the test item and the study design. 
- Partially fulfilled: Insufficient description of the sample preparation procedure. 
- Not fulfilled: No protocol for the sample preparation procedure was made available or the methods were innapppropiate. 
</t>
        </r>
        <r>
          <rPr>
            <u/>
            <sz val="9"/>
            <color indexed="81"/>
            <rFont val="Tahoma"/>
            <family val="2"/>
          </rPr>
          <t xml:space="preserve">Suggested reading material:  </t>
        </r>
        <r>
          <rPr>
            <sz val="9"/>
            <color indexed="81"/>
            <rFont val="Tahoma"/>
            <family val="2"/>
          </rPr>
          <t xml:space="preserve">
Cowger, W., Booth, A. M., Hamilton, B. M., Thaysen, C., Primpke, S., Munno, K., Lusher, A. L., Dehaut, A., Vaz, V. P., Liboiron, M., Devriese, L. I., Hermabessiere, L., Rochman, C., Athey, S. N., Lynch, J. M., De Frond, H., Gray, A., Jones, O. A. H., Brander, S., … Nel, H. (2020). Reporting Guidelines to Increase the Reproducibility and Comparability of Research on Microplastics. Applied Spectroscopy, 74(9), 1066–1077. https://doi.org/10.1177/0003702820930292
Das, R. K., Sanyal, D., Kumar, P., Pulicharla, R., &amp; Brar, S. K. (2021). Science-society-policy interface for microplastic and nanoplastic: Environmental and biomedical aspects. In Environmental Pollution (Vol. 290). Elsevier Ltd. https://doi.org/10.1016/j.envpol.2021.117985
De Ruijter, V. N., Redondo-Hasselerharm, P. E., Gouin, T., &amp; Koelmans, A. A. (2020). Quality Criteria for Microplastic Effect Studies in the Context of Risk Assessment: A Critical Review. Environmental Science and Technology, 54(19), 11692–11705. https://doi.org/10.1021/acs.est.0c03057
Hartmann, N.B., Jensen, K.A., Baun, A., Rasmussen, K., Rauscher, H., Tantra, R., Cupi, D., Gilliland, D., Pianella, F. and Riego Sintes, J.M., (2015) Techniques and protocols for dispersing nanoparticle powders in aqueous media—Is there a rationale for harmonization?. Journal of Toxicology and Environmental Health, Part B, 18(6), pp.299-326.
Koelmans, A. A., Redondo-Hasselerharm, P. E., Nor, N. H. M., &amp; de Ruijter, V. N. (2019). Microplastics in freshwaters and drinking water: Critical review and assessment of data quality. Water Research, 155, 410-422.
Primpke, S., Cross, R.K., Mintenig, S.M., Simon, M., Vianello, A., Gerdts, G. and Vollertsen, J., 2020. Toward the systematic identification of microplastics in the environment: evaluation of a new independent software tool (siMPle) for spectroscopic analysis. Applied Spectroscopy, 74(9), pp.1127-1138.
</t>
        </r>
      </text>
    </comment>
    <comment ref="B15" authorId="1" shapeId="0" xr:uid="{69C50637-3D57-4496-AE5D-C2D1D1156B95}">
      <text>
        <r>
          <rPr>
            <b/>
            <sz val="9"/>
            <color indexed="81"/>
            <rFont val="Tahoma"/>
            <family val="2"/>
          </rPr>
          <t>Guidance:</t>
        </r>
        <r>
          <rPr>
            <sz val="9"/>
            <color indexed="81"/>
            <rFont val="Tahoma"/>
            <family val="2"/>
          </rPr>
          <t xml:space="preserve">
The choice of test system (cell line / cells / tissue / organ /embryo / sub-cellular fractions) is based on a number of considerations, including knowledge regarding metabolism and mode of action. 
Reliability, in this context, refers to whether the test system has been shown to generate reproducible results for the type of endpoints investigated. 
The sensitivity of the test system relates to the ability to detect changes in the endpoints investigated in the model. 
</t>
        </r>
        <r>
          <rPr>
            <u/>
            <sz val="9"/>
            <color indexed="81"/>
            <rFont val="Tahoma"/>
            <family val="2"/>
          </rPr>
          <t xml:space="preserve">How to judge this criterion:
</t>
        </r>
        <r>
          <rPr>
            <sz val="9"/>
            <color indexed="81"/>
            <rFont val="Tahoma"/>
            <family val="2"/>
          </rPr>
          <t xml:space="preserve">
Fulfilled – The test system used is well-established or the reliability and sensitivity of the test system is clearly described. In case metabolism of the test item is relevant for the toxicity, the metabolic competence of the test system is well-established or it is clearly stated that the test system has the appropriate metabolic competence.
Partially fulfilled – It is likely that the test system is reliable and sensitive but it is not a well-established system and reliability and sensitivity of the test system is not clearly described. In case metabolism of the test item is relevant for the toxicity, it is likely that the test system has the appropriate metabolic competence, although it is not clearly stated.
Not fulfilled – there is available information that indicates that the test system is either insensitive or clearly unreliable for studying the test item or for investigating the endpoints considered. Or the expected outcome is lacking from positive control, if included. Or the test system lacks metabolic competence required to assess the toxicity of the test item.</t>
        </r>
      </text>
    </comment>
    <comment ref="B16" authorId="1" shapeId="0" xr:uid="{7AD5B280-5AFA-4252-BD31-1217F76C8D8D}">
      <text>
        <r>
          <rPr>
            <b/>
            <sz val="9"/>
            <color indexed="81"/>
            <rFont val="Tahoma"/>
            <family val="2"/>
          </rPr>
          <t>Guidance:</t>
        </r>
        <r>
          <rPr>
            <sz val="9"/>
            <color indexed="81"/>
            <rFont val="Tahoma"/>
            <family val="2"/>
          </rPr>
          <t xml:space="preserve">
Conditions for cultivation and/or maintenance of the cell line / cells / tissue / organ /embryo should be appropriate. This includes e.g. incubation temperature, humidity, CO2 concentration, media used, number of cell passages, control of contamination.  Guidance for Good Cell Culture Practice (GCCP) describes the best practice (Coecke et al. 2005). 
</t>
        </r>
        <r>
          <rPr>
            <u/>
            <sz val="9"/>
            <color indexed="81"/>
            <rFont val="Tahoma"/>
            <family val="2"/>
          </rPr>
          <t>How to judge this criterion:</t>
        </r>
        <r>
          <rPr>
            <sz val="9"/>
            <color indexed="81"/>
            <rFont val="Tahoma"/>
            <family val="2"/>
          </rPr>
          <t xml:space="preserve">
Fulfilled – Conditions for cultivation and/or maintenance have been fully described and were in line with standard recommendations for the test system.
Partially fulfilled – Most of the conditions for cultivation and/or maintenance were described and are in line with standard recommendations for the test system. Others deviated from standard recommendations or were not reported.
Not fulfilled – Most of the conditions for cultivation and/or maintenance were not described or were not in line with standard recommendations for the test system. 
</t>
        </r>
      </text>
    </comment>
    <comment ref="B18" authorId="1" shapeId="0" xr:uid="{62BF775D-598B-4B47-947B-6CE8CD9D0724}">
      <text>
        <r>
          <rPr>
            <b/>
            <sz val="9"/>
            <color indexed="81"/>
            <rFont val="Tahoma"/>
            <family val="2"/>
          </rPr>
          <t>Guidance:</t>
        </r>
        <r>
          <rPr>
            <sz val="9"/>
            <color indexed="81"/>
            <rFont val="Tahoma"/>
            <family val="2"/>
          </rPr>
          <t xml:space="preserve">
The duration of exposure should be adapted to the test system and endpoint.
How to judge this criterion:
Fulfilled – the duration of exposure of the test compound is clearly suitable for the test system and endpoint.
Partially fulfilled – the duration of exposure of the test compound is suitable for the test system and endpoint with some deviation.
Not fulfilled - the duration of exposure of the test compound is not suitable for the test system and endpoint.</t>
        </r>
      </text>
    </comment>
    <comment ref="B19" authorId="1" shapeId="0" xr:uid="{764DA14A-ED69-4E26-A1A9-0B4229F41C08}">
      <text>
        <r>
          <rPr>
            <b/>
            <sz val="9"/>
            <color indexed="81"/>
            <rFont val="Tahoma"/>
            <family val="2"/>
          </rPr>
          <t>Guidance:</t>
        </r>
        <r>
          <rPr>
            <sz val="9"/>
            <color indexed="81"/>
            <rFont val="Tahoma"/>
            <family val="2"/>
          </rPr>
          <t xml:space="preserve">
The concentrations used should be adapted to the test system and endpoint.
How to judge this criterion:
Fulfilled – the concentrations of the test compound are clearly suitable for the test system and endpoint.
Partially fulfilled – the concentrations of the test compound are suitable for the test system and endpoint with some deviation.
Not fulfilled - the concentrations of the test compound are not suitable for the test system and endpoint.</t>
        </r>
      </text>
    </comment>
    <comment ref="B20" authorId="1" shapeId="0" xr:uid="{071DA30B-A53D-4266-8EF7-E4D6D0FA322E}">
      <text>
        <r>
          <rPr>
            <b/>
            <sz val="9"/>
            <color indexed="81"/>
            <rFont val="Tahoma"/>
            <family val="2"/>
          </rPr>
          <t xml:space="preserve">Guidance:
</t>
        </r>
        <r>
          <rPr>
            <sz val="9"/>
            <color indexed="81"/>
            <rFont val="Tahoma"/>
            <family val="2"/>
          </rPr>
          <t>Test conditions during and after exposure to the test compound should be appropriate. This includes e.g. media and serum used, cell density, incubation temperature, humidity, CO2 concentration.  
How to judge this criterion:
Fulfilled – Test conditions during and after exposure to the test compound have been fully described and were appropriate.
Partially fulfilled – Most of the test conditions during and after exposure to the test compound were described and were appropriate. Others deviated from standard recommendations or were not reported.
Not fulfilled – Most of the conditions test conditions during and after exposure to the test compound were not described or were not in line with standard recommendations.</t>
        </r>
      </text>
    </comment>
    <comment ref="B21" authorId="0" shapeId="0" xr:uid="{EFFEE862-D2BC-4E7B-99C1-2FF317C97506}">
      <text>
        <r>
          <rPr>
            <b/>
            <sz val="9"/>
            <color indexed="81"/>
            <rFont val="Tahoma"/>
            <family val="2"/>
          </rPr>
          <t>Guidance:</t>
        </r>
        <r>
          <rPr>
            <sz val="9"/>
            <color indexed="81"/>
            <rFont val="Tahoma"/>
            <family val="2"/>
          </rPr>
          <t xml:space="preserve">
If plastic materials are used, a description of how this may affect the outcome of the study should be provided.
</t>
        </r>
        <r>
          <rPr>
            <u/>
            <sz val="9"/>
            <color indexed="81"/>
            <rFont val="Tahoma"/>
            <family val="2"/>
          </rPr>
          <t xml:space="preserve">How to judge this criterion:
</t>
        </r>
        <r>
          <rPr>
            <sz val="9"/>
            <color indexed="81"/>
            <rFont val="Tahoma"/>
            <family val="2"/>
          </rPr>
          <t xml:space="preserve">
Fulfilled – No contaminants suspected and/or media, supplements, and materials analyzed or documented as free from relevant contaminants.
Partially fulfilled – Potential contaminants may be present, but not fully assessed or reported.
Not fulfilled – Likely contamination of the test system that could affect study results.</t>
        </r>
      </text>
    </comment>
    <comment ref="B23" authorId="1" shapeId="0" xr:uid="{511FA89A-D7AC-4999-BED0-90663A8FA3C5}">
      <text>
        <r>
          <rPr>
            <b/>
            <sz val="9"/>
            <color indexed="81"/>
            <rFont val="Tahoma"/>
            <family val="2"/>
          </rPr>
          <t>Guidance:</t>
        </r>
        <r>
          <rPr>
            <sz val="9"/>
            <color indexed="81"/>
            <rFont val="Tahoma"/>
            <family val="2"/>
          </rPr>
          <t xml:space="preserve">
The reliability of the tests and methods refers to whether they are known to generate reproducible results for the type of endpoints investigated, e.g. if the methods have been validated across different laboratories.
The sensitivity of the methods relates to the ability to detect changes in the endpoints investigated.
How to judge this criterion:
Fulfilled – there is no information that suggests that the test methods are insensitive or unreliable in this context.
Partially fulfilled – it is suspected that one or more of the methods applied may be insensitive or unreliable.
Not fulfilled – there is available information that indicates that one or more of the methods applied is either insensitive or clearly unreliable for studies of the test compound or for investigating the endpoints considered. Or the expected outcome is lacking from positive controls, if included, indicating that one or more of the methods are insensitive.</t>
        </r>
      </text>
    </comment>
    <comment ref="B24" authorId="1" shapeId="0" xr:uid="{73A69637-D2CC-4EA6-8838-C5228D9FD706}">
      <text>
        <r>
          <rPr>
            <b/>
            <sz val="9"/>
            <color indexed="81"/>
            <rFont val="Tahoma"/>
            <family val="2"/>
          </rPr>
          <t>Guidance:</t>
        </r>
        <r>
          <rPr>
            <sz val="9"/>
            <color indexed="81"/>
            <rFont val="Tahoma"/>
            <family val="2"/>
          </rPr>
          <t xml:space="preserve">
The physiochemical properties (e.g., high adsorption capacity, optical properties, surface charge, and catalytic activities) of the tested NM might interfere the chosen test method. For example, Double-Strand Breaks (DSB) assay could be used in SWCNTs genotoxicity testing. However, if NMs with autofluorescence were tested, they would interfere with the quantification of foci. 
The test methods need to be adapted for NMs specifically in order to avoid interference. For example, OECD Test Guidelines not appropriate for highly insoluble substances may be applicable for nanomaterials with specific adaptation.
</t>
        </r>
        <r>
          <rPr>
            <u/>
            <sz val="9"/>
            <color indexed="81"/>
            <rFont val="Tahoma"/>
            <family val="2"/>
          </rPr>
          <t>How to judge this criterion:</t>
        </r>
        <r>
          <rPr>
            <sz val="9"/>
            <color indexed="81"/>
            <rFont val="Tahoma"/>
            <family val="2"/>
          </rPr>
          <t xml:space="preserve">
Fulfilled- The potential interference of the test item with the test method was addressed or justified unlikely to affect the study result.
Partially fulfilled- The potential interference of the test item with the test method was not reported but expected unlikely to happen.
Not fulfilled- There is available information that indicates the test method could not be performed accurately due to the potential interference of the test item which affects the result.
</t>
        </r>
      </text>
    </comment>
    <comment ref="B25" authorId="1" shapeId="0" xr:uid="{7BE6D9EB-1B8A-4D50-9D2E-2AA3125C0B67}">
      <text>
        <r>
          <rPr>
            <b/>
            <sz val="9"/>
            <color indexed="81"/>
            <rFont val="Tahoma"/>
            <family val="2"/>
          </rPr>
          <t xml:space="preserve">Guidance:
</t>
        </r>
        <r>
          <rPr>
            <sz val="9"/>
            <color indexed="81"/>
            <rFont val="Tahoma"/>
            <family val="2"/>
          </rPr>
          <t xml:space="preserve">Sample size should be large enough to ensure sufficient statistical power to detect any effects in the endpoints measured.
How to judge this criterion:
Fulfilled – a sufficient number of replicates or repetitions of the experiment were included.
Partially fulfilled – a lower than usual number of replicates were used, which may have caused lower sensitivity/statistical power of the study.
Not fulfilled – the number of replicates was clearly insufficient.
</t>
        </r>
      </text>
    </comment>
    <comment ref="B26" authorId="1" shapeId="0" xr:uid="{116601DE-D1BD-4DC0-B0FD-0BB728F59E53}">
      <text>
        <r>
          <rPr>
            <b/>
            <sz val="9"/>
            <color indexed="81"/>
            <rFont val="Tahoma"/>
            <family val="2"/>
          </rPr>
          <t xml:space="preserve">Guidance:
</t>
        </r>
        <r>
          <rPr>
            <sz val="9"/>
            <color indexed="81"/>
            <rFont val="Tahoma"/>
            <family val="2"/>
          </rPr>
          <t xml:space="preserve">The time points for the measurements should be adapted to the test system and endpoint.
How to judge this criterion:
Fulfilled – the time points for the measurements is clearly suitable for the test system and endpoint.
Partially fulfilled – time points for the measurements is suitable for the test system and endpoint with some deviation.
Not fulfilled - time points for the measurements is not suitable for the test system and endpoint.
</t>
        </r>
      </text>
    </comment>
    <comment ref="B27" authorId="1" shapeId="0" xr:uid="{89FD3C94-15F2-4F91-81FE-F4C4DFE45776}">
      <text>
        <r>
          <rPr>
            <b/>
            <sz val="9"/>
            <color indexed="81"/>
            <rFont val="Tahoma"/>
            <family val="2"/>
          </rPr>
          <t xml:space="preserve">Guidance:
</t>
        </r>
        <r>
          <rPr>
            <sz val="9"/>
            <color indexed="81"/>
            <rFont val="Tahoma"/>
            <family val="2"/>
          </rPr>
          <t>Cytotoxicity might significantly affect study results and conclusions should only be made based on conditions (concentration of test compound and exposure duration) that do not cause significant cytotoxicity.
How to judge this criterion:
Fulfilled – cytotoxicity was measured and the test compound did not cause cytotoxicity at the relevant concentrations and exposure time.
Partially fulfilled – cytotoxicity was measured and the test compound cause minor cytotoxicity at the relevant concentrations and exposure time that did not affect the results.
Not fulfilled - Cytotoxicity was not measured. Or cytotoxicity was measured and the test compound caused cytotoxicity at the relevant concentrations and exposure time.</t>
        </r>
      </text>
    </comment>
    <comment ref="B28" authorId="1" shapeId="0" xr:uid="{1BCA6D29-3831-467A-A550-2BEA0D5E2AE8}">
      <text>
        <r>
          <rPr>
            <b/>
            <sz val="9"/>
            <color indexed="81"/>
            <rFont val="Tahoma"/>
            <family val="2"/>
          </rPr>
          <t xml:space="preserve">Guidance:
</t>
        </r>
        <r>
          <rPr>
            <sz val="9"/>
            <color indexed="81"/>
            <rFont val="Tahoma"/>
            <family val="2"/>
          </rPr>
          <t xml:space="preserve">The choice of statistical analyses will depend on the type of study and the nature of the endpoints measured.
OECD test guidelines and corresponding guidance documents provide some recommendations for statistical tests (e.g. OECD’s Guidance notes for analysis and evaluation of chronic toxicity and carcinogenicity studies and Guidance Notes for Analysis and Evaluation of Repeat-Dose Toxicity Studies) as well as for considerations to be made in statistical analyses of different types of tests.
In general, normality of the data should have been checked and the choice of parametric or non-parametric tests should have been based upon that result.
How to judge this criterion:
Fulfilled – the statistical methods have been clearly described and do not seem inappropriate, unusual or unfamiliar.
Partially fulfilled – unusual or unfamiliar methods were applied in the statistical analyses but do not seem clearly inappropriate.
Not fulfilled – no statistical tests were used, or the tests used are clearly inappropriate for the study type and/or endpoints measured.
</t>
        </r>
      </text>
    </comment>
    <comment ref="B29" authorId="0" shapeId="0" xr:uid="{65B2488F-0C52-4C8B-B9EF-5DF6D335FBF1}">
      <text>
        <r>
          <rPr>
            <b/>
            <sz val="9"/>
            <color indexed="81"/>
            <rFont val="Tahoma"/>
            <family val="2"/>
          </rPr>
          <t xml:space="preserve">Guidance: 
</t>
        </r>
        <r>
          <rPr>
            <sz val="9"/>
            <color indexed="81"/>
            <rFont val="Tahoma"/>
            <family val="2"/>
          </rPr>
          <t xml:space="preserve">The concentration in the test media, or the actual exposure concentration, should be both determined prior to exposure and monitored during and after exposure (Kokalj et al., 2021). Further, de Ruijter et al (2020) recommends that an exposure concentration threshold at minimum 80 % of the nominal exposure concentration is maintained through-out the test, and Kokalj et al (2021) recommend measure-ments of both particle number and mass of the test item. A verification of the concentration in the test media will enable a more reliable interpretation of a dose-response rela-tionship (Gouin et al., 2022). The monitoring the concentra-tion in the test media will vary between study designs where practicalities and feasibility must be taken into ac-count. For the in vivo studies it has been suggested to prepare the vehicle mixture with the respective MNP test item just before exposing the test animals, thus, it is misadvised to prepare stock solutions with MNP test items for several reasons. With freshly prepared MNP spiked test media, the risk of agglomeration, adsorption to equipment, or leaching additives, will likely be minimized. However, this will be test media and study design specific, e.g. differences between freshwater compartments (Nayebi et al, 2023), therefore, careful consideration should be made. Likewise, the dispersion stability of the test item in the media should be monitored. This is linked to the tendency for agglomeration of MNPs that may affect its toxicity potential, and therefore it is critical to secure dispersion of the test item throughout the test period (Kokalj et al., 2021; Hartmann et al., 2015). An adequate number of replicates should be included, and de Ruijter et al (2020) recommends at least three. However, this is standard and not MNP specific. 
</t>
        </r>
        <r>
          <rPr>
            <u/>
            <sz val="9"/>
            <color indexed="81"/>
            <rFont val="Tahoma"/>
            <family val="2"/>
          </rPr>
          <t xml:space="preserve">How to judge this criterion: </t>
        </r>
        <r>
          <rPr>
            <sz val="9"/>
            <color indexed="81"/>
            <rFont val="Tahoma"/>
            <family val="2"/>
          </rPr>
          <t xml:space="preserve">
Fulfilled - Reliable analysis methods were used and there were ≥3 replicates.
Partially fulfilled - The methods  for analysis were either not reliable or insufficently described, or lack of sufficient number of replicates. 
Not fulfilled - Inappropiate methos used for analys and lack of sufficient replicates.
</t>
        </r>
        <r>
          <rPr>
            <u/>
            <sz val="9"/>
            <color indexed="81"/>
            <rFont val="Tahoma"/>
            <family val="2"/>
          </rPr>
          <t xml:space="preserve">References: </t>
        </r>
        <r>
          <rPr>
            <sz val="9"/>
            <color indexed="81"/>
            <rFont val="Tahoma"/>
            <family val="2"/>
          </rPr>
          <t xml:space="preserve">
De Ruijter, V. N., Redondo-Hasselerharm, P. E., Gouin, T., &amp; Koelmans, A. A. (2020). Quality Criteria for Microplastic Effect Studies in the Context of Risk Assessment: A Critical Review. Environmental Science and Technology, 54(19), 11692–11705. https://doi.org/10.1021/acs.est.0c03057
Gouin, T., Ellis-Hutchings, R., Thornton Hampton, L. M., Lemieux, C. L., &amp; Wright, S. L. (2022). Screening and prioritization of nano- and microplastic particle toxicity studies for evaluating human health risks – development and application of a toxicity study assessment tool. Microplastics and Nanoplastics, 2(1). https://doi.org/10.1186/s43591-021-00023-x
Kokalj, A. J., Hartmann, N. B., Drobne, D., Potthoff, A., &amp; Kühnel, D. (2021). Quality of nanoplastics and microplastics ecotoxicity studies: Refining quality criteria for nanomaterial studies. Journal of Hazardous Materials, 415. https://doi.org/10.1016/j.jhazmat.2021.125751
Hartmann, N.B., Jensen, K.A., Baun, A., Rasmussen, K., Rauscher, H., Tantra, R., Cupi, D., Gilliland, D., Pianella, F. and Riego Sintes, J.M., (2015) Techniques and protocols for dispersing nanoparticle powders in aqueous media—Is there a rationale for harmonization?. Journal of Toxicology and Environmental Health, Part B, 18(6), pp.299-326.
</t>
        </r>
      </text>
    </comment>
    <comment ref="B31" authorId="1" shapeId="0" xr:uid="{4BA7DC78-2446-45F7-A142-E71DD8B12C9E}">
      <text>
        <r>
          <rPr>
            <b/>
            <sz val="9"/>
            <color indexed="81"/>
            <rFont val="Tahoma"/>
            <family val="2"/>
          </rPr>
          <t>Guidance:</t>
        </r>
        <r>
          <rPr>
            <sz val="9"/>
            <color indexed="81"/>
            <rFont val="Tahoma"/>
            <family val="2"/>
          </rPr>
          <t xml:space="preserve">
In this section any additional factors of the study design or conduct that are not covered by the criteria above and that the evaluator considers may increase or decrease reliability of the study should be considered. These may vary on a case-by-case basis and can for example include, but are not limited to, factors such as:
If the test method has been validated, e.g. by assessment of repeatability within a laboratory and reproducibility of the method at multiple laboratory sites.
If declarations of conflict of interest or sources of funding raise concern of possible bias or are missing.
Note: this criterion is not included in the color profile read-out for the study generated in the SciRAP tool. Comments made here will be shown in the excel file with the color profile for the study and should be considered in parallel with the color profile when conducting the categorization of study reliability.</t>
        </r>
      </text>
    </comment>
    <comment ref="B33" authorId="1" shapeId="0" xr:uid="{4AF2120D-7F05-4711-B47C-318192782CBA}">
      <text>
        <r>
          <rPr>
            <b/>
            <sz val="9"/>
            <color indexed="81"/>
            <rFont val="Tahoma"/>
            <family val="2"/>
          </rPr>
          <t>Guidance:</t>
        </r>
        <r>
          <rPr>
            <sz val="9"/>
            <color indexed="81"/>
            <rFont val="Tahoma"/>
            <family val="2"/>
          </rPr>
          <t xml:space="preserve">
Consider if, based on the information given, i.e. CAS-number or similar, it can be concluded that the substance being investigated is the same as the substance subject to assessment. Consideration should also be given to the purity of the test substance and whether there may be impurities present that could significantly affect the identity of the substance.
How to judge this item:
Directly relevant - the study addresses the substance or agent (stressor) of interest for the hazard or risk assessment being conducted.
Indirectly relevant - the study addresses a related substance or agent (stressor) to the one of direct interest for the hazard or risk assessment being conducted.
Not relevant - the study addresses a substance or agent (stressor) that is not relevant for the specific hazard or risk assessment being conducted</t>
        </r>
      </text>
    </comment>
    <comment ref="B34" authorId="1" shapeId="0" xr:uid="{CC7A1D88-6173-49CC-95DF-FE95709AAD41}">
      <text>
        <r>
          <rPr>
            <b/>
            <sz val="9"/>
            <color indexed="81"/>
            <rFont val="Tahoma"/>
            <family val="2"/>
          </rPr>
          <t>Guidance:</t>
        </r>
        <r>
          <rPr>
            <sz val="9"/>
            <color indexed="81"/>
            <rFont val="Tahoma"/>
            <family val="2"/>
          </rPr>
          <t xml:space="preserve">
Is the test system (cell line / cells / tissue / organ /embryo) a relevant model for measurement of human health outcomes or modes of action/key events related to human health outcomes? Consider the motivation behind the choice of test system given, e.g. why one cell line was preferred above another. Take into account factors such as species, cell type, differences in metabolism, receptors, etc. For example, human cell line originating from the organ of interest expressing important receptors can be judged as directly relevant, whereas e.g. a rat cell line originating from an organ not directly relevant for the outcome or zebrafish embryos used for a developmental toxicity study can be judged as indirectly relevant.
How to judge this item:
Directly relevant - the test system (cell line / cells / tissue / organ /embryo) is a relevant model for measurement of human health outcomes or modes of action/key events related to human health outcomes for the hazard or risk assessment being conducted.
Indirectly relevant - the test system (cell line / cells / tissue / organ /embryo) is partly a relevant model for measurement of human health outcomes or modes of action/key events related to human health outcomes for the hazard or risk assessment being conducted. However, there are e.g. species or cell type differences reducing the relevance of the model.
Not relevant – the test system (cell line / cells / tissue / organ /embryo) is not a relevant model for measurement of human health outcomes or modes of action/key events related to human health outcomes for the hazard or risk assessment being conducted.</t>
        </r>
      </text>
    </comment>
    <comment ref="B35" authorId="1" shapeId="0" xr:uid="{2A9C514B-5773-4A27-929F-8CF507C97A5F}">
      <text>
        <r>
          <rPr>
            <b/>
            <sz val="9"/>
            <color indexed="81"/>
            <rFont val="Tahoma"/>
            <family val="2"/>
          </rPr>
          <t>Guidance:</t>
        </r>
        <r>
          <rPr>
            <sz val="9"/>
            <color indexed="81"/>
            <rFont val="Tahoma"/>
            <family val="2"/>
          </rPr>
          <t xml:space="preserve">
Are the endpoints studied relevant for human health outcomes or modes of action/key events related to human health outcomes? Consider the rationale given for the selection of endpoints. Note that several endpoints may have been investigated. The study should be evaluated based on each individual endpoint, i.e. the reliability and relevance of a study may have to be evaluated several times based on different endpoints. For example, endpoints such as expression of genes or proteins that are important for the mode of action/adverse outcome pathway relevant to the hazard or risk assessment can be judged as directly relevant, whereas expression of genes or proteins that are not directly involved but are known to correlate with the outcome can be judged as indirectly relevant.
How to judge this item:
Directly relevant - the study addresses the endpoint of interest for the human health outcomes or modes of action/key events related to the hazard or risk assessment being conducted.
Indirectly relevant - the study addresses a related endpoint to the one of direct interest for the human health outcomes or modes of action/key events related to the hazard or risk assessment being conducted.
Not relevant - the study addresses an endpoint that is not relevant for the human health outcomes or modes of action/key events related to the specific hazard or risk assessment being conducted.</t>
        </r>
      </text>
    </comment>
    <comment ref="B36" authorId="1" shapeId="0" xr:uid="{5C974683-1697-4C6D-826A-26E788A75D07}">
      <text>
        <r>
          <rPr>
            <b/>
            <sz val="9"/>
            <color indexed="81"/>
            <rFont val="Tahoma"/>
            <family val="2"/>
          </rPr>
          <t>Guidance:</t>
        </r>
        <r>
          <rPr>
            <sz val="9"/>
            <color indexed="81"/>
            <rFont val="Tahoma"/>
            <family val="2"/>
          </rPr>
          <t xml:space="preserve">
Are the administered concentrations relevant for measured or predicted human exposure? Concentration levels should preferably be motivated and based on available information, e.g. data on metabolism, toxicokinetics and toxicodynamics.
How to judge this item:
Directly relevant - the administered concentration levels are relevant for measured or predicted human exposure in the hazard or risk assessment being conducted.
Indirectly relevant - the administered concentration levels are not directly relevant for measured or predicted human exposure in the hazard or risk assessment being conducted but the characteristics of the dose-response are sufficiently known to support extrapolations.
Not relevant - the administered concentration levels are clearly not relevant for measured or predicted human exposure in the hazard or risk assessment being conducted. Knowledge about the characteristics of the dose-response does not support extrapolations between the concentrations tested and human exposure levels.</t>
        </r>
      </text>
    </comment>
    <comment ref="B37" authorId="0" shapeId="0" xr:uid="{7D2A8CE8-2614-4B0D-B6AD-B3DB16369664}">
      <text>
        <r>
          <rPr>
            <b/>
            <sz val="9"/>
            <color indexed="81"/>
            <rFont val="Tahoma"/>
            <family val="2"/>
          </rPr>
          <t xml:space="preserve">Guidance:
</t>
        </r>
        <r>
          <rPr>
            <sz val="9"/>
            <color indexed="81"/>
            <rFont val="Tahoma"/>
            <family val="2"/>
          </rPr>
          <t xml:space="preserve">
The determination of an effect threshold should always be assessed in combination with the associated uncertainty or error to ensure robust interpretation (de Ruijter et al., 2020; Gouin et al., 2022; Rubin et al., 2021). Reporting only threshold values (e.g. NOAEL, LOAEL, EC₅₀, LC₅₀, BMD) without information on variability or confidence limits limits their reliability for risk assessment and comparison across studies. Transparent presentation of both the threshold and its uncertainty is therefore essential.
How to judge this criterion
Directly relevant – Effect threshold reported together with error/uncertainty (e.g. confidence intervals, standard deviation).
Indirectly relevant – Effect threshold reported but no or limited information on uncertainty.
Not relevant – No effect threshold determined or reported.
</t>
        </r>
      </text>
    </comment>
    <comment ref="B38" authorId="0" shapeId="0" xr:uid="{A7647EF3-8B6C-4717-964E-57B7D92F55C3}">
      <text>
        <r>
          <rPr>
            <b/>
            <sz val="9"/>
            <color indexed="81"/>
            <rFont val="Tahoma"/>
            <family val="2"/>
          </rPr>
          <t xml:space="preserve">Guidance:
</t>
        </r>
        <r>
          <rPr>
            <sz val="9"/>
            <color indexed="81"/>
            <rFont val="Tahoma"/>
            <family val="2"/>
          </rPr>
          <t xml:space="preserve">Selection of relevant doses and an appropriate dosing range is critical for establishing a meaningful dose–response relationship and deriving effect values such as EC₅₀, LC₅₀, NOAEL, LOAEL, or BMD (de Ruijter et al., 2020; Gouin et al., 2022; Kokalj et al., 2021; Rubin et al., 2020). However, defining relevant doses of MNPs remains challenging, as human and environmental exposure levels are still uncertain and represent a major knowledge gap. Recent reviews provide overviews of current findings on human (e.g. Ageel et al., 2022). Until exposure data are better defined, careful justification of dose selection in relation to study objectives and available exposure information is essential.
How to judge this criterion: 
Directly relevanct - Dosing range well justified and linked to realistic exposure or hazard assessment, and dose-response relationship established.
Indirectly relevant - Dosing range included but weakly justified or only partly linked to exposure relevance.
Not relevant - No justification of dose selection or range not meaningful for hazard/exposure assessment.
References: 
Ageel, H. K., Harrad, S., &amp; Abdallah, M. A. E. (2022). Occurrence, human exposure, and risk of microplastics in the indoor environment. Environmental Science: Processes &amp; Impacts, 24(1), 17-31.
De Ruijter, V. N., Redondo-Hasselerharm, P. E., Gouin, T., &amp; Koelmans, A. A. (2020). Quality Criteria for Microplastic Effect Studies in the Context of Risk Assessment: A Critical Review. Environmental Science and Technology, 54(19), 11692–11705. https://doi.org/10.1021/acs.est.0c03057
Gouin, T., Ellis-Hutchings, R., Thornton Hampton, L. M., Lemieux, C. L., &amp; Wright, S. L. (2022). Screening and prioritization of nano- and microplastic particle toxicity studies for evaluating human health risks – development and application of a toxicity study assessment tool. Microplastics and Nanoplastics, 2(1). https://doi.org/10.1186/s43591-021-00023-x
Kokalj, A. J., Hartmann, N. B., Drobne, D., Potthoff, A., &amp; Kühnel, D. (2021). Quality of nanoplastics and microplastics ecotoxicity studies: Refining quality criteria for nanomaterial studies. Journal of Hazardous Materials, 415. https://doi.org/10.1016/j.jhazmat.2021.125751
Rubin, A. E., Sarkar, A. K., &amp; Zucker, I. (2021). Questioning the suitability of available microplastics models for risk assessment – A critical review. In Science of the Total Environment (Vol. 788). Elsevier B.V. https://doi.org/10.1016/j.scitotenv.2021.147670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<sst xmlns="http://schemas.openxmlformats.org/spreadsheetml/2006/main" count="91" uniqueCount="78">
  <si>
    <t>RELIABILITY</t>
  </si>
  <si>
    <t>COMMENT</t>
  </si>
  <si>
    <t>fulfilled</t>
  </si>
  <si>
    <t>partially fulfilled</t>
  </si>
  <si>
    <t>not fulfilled</t>
  </si>
  <si>
    <t>REMOVE</t>
  </si>
  <si>
    <t>Fulfilled</t>
  </si>
  <si>
    <t>Partially fulfilled</t>
  </si>
  <si>
    <t>Not fulfilled</t>
  </si>
  <si>
    <t>RELEVANCE</t>
  </si>
  <si>
    <t>SELECTION</t>
  </si>
  <si>
    <t>Test item and controls</t>
  </si>
  <si>
    <t>A dispersion of the test item was created by appropriate sample preparation method.</t>
  </si>
  <si>
    <t>The transformation of the test item or temporal changes of its physiochemical properties is not expected to affect the result.</t>
  </si>
  <si>
    <t xml:space="preserve">An appropriate solvent (vehicle) was used that is not expected to interfere with the results of the study at the concentration used. </t>
  </si>
  <si>
    <t>The dispersant/stabilizer used is not expected to interfere with the results of the study.</t>
  </si>
  <si>
    <t>A reliable and sensitive test system (cell line / cells / tissue / organ /embryo / sub-cellular fractions) with metabolic competence, if relevant, was used for investigating the test item and endpoints.</t>
  </si>
  <si>
    <t>Administration of the test item</t>
  </si>
  <si>
    <t>The duration of exposure was suitable for the test system and investigated endpoints.</t>
  </si>
  <si>
    <t>Data collection and analysis</t>
  </si>
  <si>
    <t>Reliable and sensitive tests and/or analytical methods were used for investigating the endpoints.</t>
  </si>
  <si>
    <t>The test item is not expected to interfere with the test method so as to affect the study result.</t>
  </si>
  <si>
    <t>Sufficient numbers of replicates or repetitions of the experiment were used to generate reliable and valid results.</t>
  </si>
  <si>
    <t>Measurements were collected at suitable time points in order to generate sensitive, valid and reliable data.</t>
  </si>
  <si>
    <t xml:space="preserve">The statistical methods were clearly described and do not seem inappropriate, unusual or unfamiliar. </t>
  </si>
  <si>
    <t xml:space="preserve">Are there any other aspects of study design, performance or reporting that influence reliability? </t>
  </si>
  <si>
    <t>Test System</t>
  </si>
  <si>
    <t>Other</t>
  </si>
  <si>
    <t>The concentrations used were suitable for the test system and investigated endpoints.</t>
  </si>
  <si>
    <t>Cytotoxicity was measured and the test compound did not cause cytotoxicity that significantly affected the results.</t>
  </si>
  <si>
    <t>The identity of the tested substance</t>
  </si>
  <si>
    <t>The test system used</t>
  </si>
  <si>
    <t>The endpoint studied</t>
  </si>
  <si>
    <t xml:space="preserve">The concentrations used </t>
  </si>
  <si>
    <t>% FULFILLED CRITERIA</t>
  </si>
  <si>
    <t>Study overall</t>
  </si>
  <si>
    <t>Σ (section)</t>
  </si>
  <si>
    <t>% (section)</t>
  </si>
  <si>
    <t>No. of removed items (section)</t>
  </si>
  <si>
    <t>100% (section)</t>
  </si>
  <si>
    <t>Max. no. of criteria (section)</t>
  </si>
  <si>
    <t>Test compounds</t>
  </si>
  <si>
    <t>Data collection</t>
  </si>
  <si>
    <t>No. of removed criteria (section)</t>
  </si>
  <si>
    <t>Total no. of criteria (section)</t>
  </si>
  <si>
    <t>Directly relevant</t>
  </si>
  <si>
    <t>Indirectly relevant</t>
  </si>
  <si>
    <t>Not relevant</t>
  </si>
  <si>
    <t>Test substance</t>
  </si>
  <si>
    <t>Endpoint</t>
  </si>
  <si>
    <t>Relevance</t>
  </si>
  <si>
    <t>Animal model and housing conditions</t>
  </si>
  <si>
    <t>Dosing and administration of the test compound</t>
  </si>
  <si>
    <t>Test compounds and controls</t>
  </si>
  <si>
    <t>Dose-response relationship.</t>
  </si>
  <si>
    <t>Effect threshold.</t>
  </si>
  <si>
    <t>Is the tested test item identified with name or CAS-number? Are micro-nanoplastic characteristics reported that allow for a clear identification of the tested plastic item (e.g. particle size, shape, particle size distribution, surface area, additives)? Are test results reported for the relevant test item?</t>
  </si>
  <si>
    <t>The sample preparation method is appropriate for the test item taking physicochemical characteristics into account, and measures were taken to minimize losses during sample preparation and exposure including verification of concentration in the test media and dispersion stability. Additionally, the materials used for dosing and administering the test item are not expected to significantly affect the study result.</t>
  </si>
  <si>
    <t xml:space="preserve">The test item or mixture was unlikely to contain any impurities (e.g. organic, inorganic, biological) that may significantly have affected its toxicity. </t>
  </si>
  <si>
    <t>An appropriate method for producing or collecting and storing the test item was used.</t>
  </si>
  <si>
    <t>The test system (i.e. test vessel) was unlikely to contain contaminants that could affect the study results, and measures were taken to minimize plastic contamination (e.g. avoid using plastic equipment where possible, reporting if plastic equipment was used).</t>
  </si>
  <si>
    <t>SELECTION VALUES FOR RELEVANCE</t>
  </si>
  <si>
    <t>directly relevant</t>
  </si>
  <si>
    <t>indirectly relevant</t>
  </si>
  <si>
    <t>not relevant</t>
  </si>
  <si>
    <t>Were appropriate controls included to differentiate between plastic item effects and effects from other constituents (e.g. solvent vehicle control, dispersant control, negative control, positive control, particle toxicity control, additive leaching control )?</t>
  </si>
  <si>
    <r>
      <t>Conditions for cultivation and/or maintenance of the cell line / cells / tissue / organ /embryo (incubation temperature, humidity, CO</t>
    </r>
    <r>
      <rPr>
        <vertAlign val="subscript"/>
        <sz val="11"/>
        <rFont val="Aptos Narrow"/>
        <family val="2"/>
        <scheme val="minor"/>
      </rPr>
      <t>2</t>
    </r>
    <r>
      <rPr>
        <sz val="11"/>
        <rFont val="Aptos Narrow"/>
        <family val="2"/>
        <scheme val="minor"/>
      </rPr>
      <t xml:space="preserve"> concentration, media used, number of cell passages, control of contamination) were appropriate.</t>
    </r>
  </si>
  <si>
    <r>
      <t>The test conditions during and after exposure to the test compound were suitable (media and serum used, cell density, incubation temperature, humidity, CO</t>
    </r>
    <r>
      <rPr>
        <vertAlign val="subscript"/>
        <sz val="11"/>
        <color theme="1"/>
        <rFont val="Aptos Narrow"/>
        <family val="2"/>
        <scheme val="minor"/>
      </rPr>
      <t>2</t>
    </r>
    <r>
      <rPr>
        <sz val="11"/>
        <color theme="1"/>
        <rFont val="Aptos Narrow"/>
        <family val="2"/>
        <scheme val="minor"/>
      </rPr>
      <t xml:space="preserve"> concentration).</t>
    </r>
  </si>
  <si>
    <t>Reliable tests and/ or analytical methods were used to adequately analyse the behaviour of the test item for physical analysis, chemical analysis, and quantitative analysis, and an adequate number of replicates were used.</t>
  </si>
  <si>
    <t>Test system</t>
  </si>
  <si>
    <t>Administration</t>
  </si>
  <si>
    <t>Concentration</t>
  </si>
  <si>
    <t>Effect threshold</t>
  </si>
  <si>
    <t>Dose-response relationship</t>
  </si>
  <si>
    <t>SELECTION VALUES FOR RELIABILITY</t>
  </si>
  <si>
    <t>not reported</t>
  </si>
  <si>
    <r>
      <rPr>
        <b/>
        <sz val="11"/>
        <color theme="1"/>
        <rFont val="Aptos Narrow"/>
        <family val="2"/>
        <scheme val="minor"/>
      </rPr>
      <t xml:space="preserve">SciRAPplastic in vitro tool version 1.0. </t>
    </r>
    <r>
      <rPr>
        <sz val="11"/>
        <color theme="1"/>
        <rFont val="Aptos Narrow"/>
        <family val="2"/>
        <scheme val="minor"/>
      </rPr>
      <t>Based on SciRAPinvitro tool for studies on nano materials version 1.0, and a literature study on critical physicochemical properties for micro- and nanoplastics.</t>
    </r>
    <r>
      <rPr>
        <b/>
        <sz val="11"/>
        <color theme="1"/>
        <rFont val="Aptos Narrow"/>
        <family val="2"/>
        <scheme val="minor"/>
      </rPr>
      <t xml:space="preserve"> </t>
    </r>
    <r>
      <rPr>
        <sz val="11"/>
        <color theme="1"/>
        <rFont val="Aptos Narrow"/>
        <family val="2"/>
        <scheme val="minor"/>
      </rPr>
      <t>This tool consists of two sections: reliability and relevance. You can evaluate either of these sections, or both. For each quality criterion or relevance item, choose one of the options from the drop-down menu in the "SELECTION" column (fulfilled, partially fulfilled, not fulfilled, or not reported for reliability quality criteria; directly relevant, indirectly relevant, or not relevant for relevance items). If a criterion for reliability is not applicable for the study or evaluation, choose "REMOVE"  in the "SELECTION" column. If you cannot find any information regarding a specific item in the study, choose the option "not reported" from the menu. Use the "COMMENT" column to write comments, such as explaining your evaluation of a specific criterion. Criterion 23 in the reliability quality section do not have the drop-down menu and provide space to write free comments on any other aspects that can influence study quality. Guidance is available for evaluating reliability and relevance by scrolling over each criterion/item. The results of your evaluation are summarised below the list of criteria in graphical visualizations and a table indicating % fulfilled criteria.</t>
    </r>
  </si>
  <si>
    <t>Not reported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</si>
</sst>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Aptos Narrow"/>
      <family val="2"/>
      <scheme val="minor"/>
    </font>
    <font>
      <b/>
      <sz val="11"/>
      <color theme="1"/>
      <name val="Aptos Narrow"/>
      <family val="2"/>
      <scheme val="minor"/>
    </font>
    <font>
      <b/>
      <sz val="11"/>
      <name val="Calibri"/>
      <family val="2"/>
    </font>
    <font>
      <b/>
      <sz val="14"/>
      <color theme="1"/>
      <name val="Aptos Narrow"/>
      <family val="2"/>
      <scheme val="minor"/>
    </font>
    <font>
      <b/>
      <sz val="9"/>
      <color indexed="81"/>
      <name val="Tahoma"/>
      <family val="2"/>
    </font>
    <font>
      <sz val="9"/>
      <color indexed="81"/>
      <name val="Tahoma"/>
      <family val="2"/>
    </font>
    <font>
      <sz val="11"/>
      <name val="Aptos Narrow"/>
      <family val="2"/>
      <scheme val="minor"/>
    </font>
    <font>
      <sz val="11"/>
      <color rgb="FF000000"/>
      <name val="Aptos Narrow"/>
      <family val="2"/>
      <scheme val="minor"/>
    </font>
    <font>
      <b/>
      <sz val="12"/>
      <color theme="1"/>
      <name val="Aptos Narrow"/>
      <family val="2"/>
      <scheme val="minor"/>
    </font>
    <font>
      <b/>
      <sz val="14"/>
      <color rgb="FF000000"/>
      <name val="Aptos Narrow"/>
      <family val="2"/>
      <scheme val="minor"/>
    </font>
    <font>
      <u/>
      <sz val="9"/>
      <color indexed="81"/>
      <name val="Tahoma"/>
      <family val="2"/>
    </font>
    <font>
      <vertAlign val="subscript"/>
      <sz val="11"/>
      <name val="Aptos Narrow"/>
      <family val="2"/>
      <scheme val="minor"/>
    </font>
    <font>
      <vertAlign val="subscript"/>
      <sz val="11"/>
      <color theme="1"/>
      <name val="Aptos Narrow"/>
      <family val="2"/>
      <scheme val="minor"/>
    </font>
  </fonts>
  <fills count="6">
    <fill>
      <patternFill patternType="none"/>
    </fill>
    <fill>
      <patternFill patternType="gray125"/>
    </fill>
    <fill>
      <patternFill patternType="solid">
        <fgColor rgb="FF41BB19"/>
        <bgColor indexed="64"/>
      </patternFill>
    </fill>
    <fill>
      <patternFill patternType="solid">
        <fgColor rgb="FFFEE000"/>
        <bgColor indexed="64"/>
      </patternFill>
    </fill>
    <fill>
      <patternFill patternType="solid">
        <fgColor rgb="FFFF2D2D"/>
        <bgColor indexed="64"/>
      </patternFill>
    </fill>
    <fill>
      <patternFill patternType="solid">
        <fgColor rgb="FF7F7F7F"/>
        <bgColor indexed="64"/>
      </patternFill>
    </fill>
  </fills>
  <borders count="19">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92">
    <xf numFmtId="0" fontId="0" fillId="0" borderId="0" xfId="0"/>
    <xf numFmtId="0" fontId="0" fillId="0" borderId="0" xfId="0" applyAlignment="1">
      <alignment horizontal="center" vertical="center"/>
    </xf>
    <xf numFmtId="0" fontId="2" fillId="0" borderId="0" xfId="0" applyFont="1" applyAlignment="1">
      <alignment horizontal="left" vertical="center" wrapText="1"/>
    </xf>
    <xf numFmtId="2" fontId="0" fillId="0" borderId="0" xfId="0" applyNumberFormat="1" applyAlignment="1">
      <alignment horizontal="right" vertical="center"/>
    </xf>
    <xf numFmtId="9" fontId="1" fillId="0" borderId="0" xfId="0" applyNumberFormat="1" applyFont="1" applyAlignment="1">
      <alignment horizontal="left" vertical="center" wrapText="1"/>
    </xf>
    <xf numFmtId="2" fontId="1" fillId="0" borderId="0" xfId="0" applyNumberFormat="1" applyFont="1" applyAlignment="1">
      <alignment horizontal="right" vertical="center"/>
    </xf>
    <xf numFmtId="0" fontId="0" fillId="0" borderId="0" xfId="0" applyAlignment="1" applyProtection="1">
      <alignment wrapText="1"/>
      <protection hidden="1"/>
    </xf>
    <xf numFmtId="0" fontId="0" fillId="0" borderId="0" xfId="0" applyAlignment="1">
      <alignmen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9" fontId="1" fillId="0" borderId="7" xfId="0" applyNumberFormat="1" applyFont="1" applyBorder="1" applyAlignment="1" applyProtection="1">
      <alignment horizontal="left" vertical="center" wrapText="1"/>
      <protection hidden="1"/>
    </xf>
    <xf numFmtId="0" fontId="0" fillId="0" borderId="8" xfId="0" applyBorder="1" applyAlignment="1" applyProtection="1">
      <alignment vertical="center" wrapText="1"/>
      <protection hidden="1"/>
    </xf>
    <xf numFmtId="0" fontId="0" fillId="0" borderId="9" xfId="0" applyBorder="1" applyAlignment="1" applyProtection="1">
      <alignment vertical="center" wrapText="1"/>
      <protection hidden="1"/>
    </xf>
    <xf numFmtId="0" fontId="0" fillId="0" borderId="0" xfId="0" applyProtection="1">
      <protection hidden="1"/>
    </xf>
    <xf numFmtId="0" fontId="0" fillId="0" borderId="7" xfId="0" applyBorder="1" applyAlignment="1" applyProtection="1">
      <alignment vertical="center" wrapText="1"/>
      <protection hidden="1"/>
    </xf>
    <xf numFmtId="2" fontId="1" fillId="0" borderId="2" xfId="0" applyNumberFormat="1" applyFont="1" applyBorder="1" applyAlignment="1">
      <alignment horizontal="right" vertical="center"/>
    </xf>
    <xf numFmtId="2" fontId="0" fillId="0" borderId="2" xfId="0" applyNumberFormat="1" applyBorder="1" applyAlignment="1">
      <alignment horizontal="right" vertical="center"/>
    </xf>
    <xf numFmtId="0" fontId="1" fillId="0" borderId="2" xfId="0" applyFont="1" applyBorder="1" applyAlignment="1" applyProtection="1">
      <alignment vertical="center" wrapText="1"/>
      <protection hidden="1"/>
    </xf>
    <xf numFmtId="0" fontId="6" fillId="0" borderId="0" xfId="0" applyFont="1" applyAlignment="1">
      <alignment horizontal="left" vertical="center" wrapText="1"/>
    </xf>
    <xf numFmtId="2" fontId="8" fillId="0" borderId="0" xfId="0" applyNumberFormat="1" applyFont="1" applyAlignment="1" applyProtection="1">
      <alignment vertical="center"/>
      <protection hidden="1"/>
    </xf>
    <xf numFmtId="2" fontId="1" fillId="0" borderId="0" xfId="0" applyNumberFormat="1" applyFont="1" applyAlignment="1" applyProtection="1">
      <alignment horizontal="center" vertical="center"/>
      <protection hidden="1"/>
    </xf>
    <xf numFmtId="2" fontId="0" fillId="0" borderId="0" xfId="0" applyNumberFormat="1" applyAlignment="1" applyProtection="1">
      <alignment horizontal="right" vertical="center"/>
      <protection hidden="1"/>
    </xf>
    <xf numFmtId="2" fontId="0" fillId="0" borderId="0" xfId="0" applyNumberFormat="1" applyProtection="1">
      <protection hidden="1"/>
    </xf>
    <xf numFmtId="2" fontId="1" fillId="0" borderId="10" xfId="0" applyNumberFormat="1" applyFont="1" applyBorder="1" applyAlignment="1" applyProtection="1">
      <alignment horizontal="center" vertical="center"/>
      <protection hidden="1"/>
    </xf>
    <xf numFmtId="0" fontId="8" fillId="0" borderId="0" xfId="0" applyFont="1" applyAlignment="1" applyProtection="1">
      <alignment vertical="center"/>
      <protection hidden="1"/>
    </xf>
    <xf numFmtId="0" fontId="1" fillId="0" borderId="0" xfId="0" applyFont="1" applyAlignment="1" applyProtection="1">
      <alignment horizontal="center" vertical="center"/>
      <protection hidden="1"/>
    </xf>
    <xf numFmtId="9" fontId="1" fillId="0" borderId="0" xfId="0" applyNumberFormat="1" applyFont="1" applyAlignment="1">
      <alignment horizontal="center" vertical="center" wrapText="1"/>
    </xf>
    <xf numFmtId="0" fontId="1" fillId="0" borderId="0" xfId="0" applyFont="1" applyAlignment="1" applyProtection="1">
      <alignment horizontal="left" vertical="center" wrapText="1"/>
      <protection hidden="1"/>
    </xf>
    <xf numFmtId="0" fontId="0" fillId="0" borderId="0" xfId="0" applyAlignment="1" applyProtection="1">
      <alignment vertical="center" wrapText="1"/>
      <protection hidden="1"/>
    </xf>
    <xf numFmtId="0" fontId="1" fillId="0" borderId="0" xfId="0" applyFont="1" applyAlignment="1" applyProtection="1">
      <alignment horizontal="center" vertical="center"/>
      <protection locked="0"/>
    </xf>
    <xf numFmtId="0" fontId="0" fillId="0" borderId="0" xfId="0" applyAlignment="1" applyProtection="1">
      <alignment horizontal="center" vertical="center"/>
      <protection hidden="1"/>
    </xf>
    <xf numFmtId="0" fontId="0" fillId="0" borderId="0" xfId="0" applyAlignment="1" applyProtection="1">
      <alignment vertical="center"/>
      <protection locked="0"/>
    </xf>
    <xf numFmtId="0" fontId="0" fillId="0" borderId="0" xfId="0" applyProtection="1">
      <protection locked="0"/>
    </xf>
    <xf numFmtId="0" fontId="0" fillId="0" borderId="0" xfId="0" applyAlignment="1" applyProtection="1">
      <alignment vertical="center"/>
      <protection hidden="1"/>
    </xf>
    <xf numFmtId="0" fontId="0" fillId="0" borderId="1" xfId="0" applyBorder="1" applyAlignment="1" applyProtection="1">
      <alignment horizontal="center" vertical="center"/>
      <protection hidden="1"/>
    </xf>
    <xf numFmtId="0" fontId="0" fillId="0" borderId="1" xfId="0" applyBorder="1" applyAlignment="1" applyProtection="1">
      <alignment vertical="center"/>
      <protection locked="0"/>
    </xf>
    <xf numFmtId="0" fontId="0" fillId="0" borderId="1" xfId="0" applyBorder="1" applyProtection="1">
      <protection locked="0"/>
    </xf>
    <xf numFmtId="0" fontId="0" fillId="0" borderId="1" xfId="0" applyBorder="1" applyProtection="1">
      <protection hidden="1"/>
    </xf>
    <xf numFmtId="0" fontId="9" fillId="0" borderId="0" xfId="0" applyFont="1" applyAlignment="1" applyProtection="1">
      <alignment vertical="center" wrapText="1"/>
      <protection hidden="1"/>
    </xf>
    <xf numFmtId="9" fontId="1" fillId="0" borderId="0" xfId="0" applyNumberFormat="1" applyFont="1" applyAlignment="1" applyProtection="1">
      <alignment horizontal="left" vertical="center" wrapText="1"/>
      <protection hidden="1"/>
    </xf>
    <xf numFmtId="0" fontId="0" fillId="0" borderId="2" xfId="0" applyBorder="1" applyProtection="1">
      <protection hidden="1"/>
    </xf>
    <xf numFmtId="0" fontId="1" fillId="2" borderId="2" xfId="0" applyFont="1" applyFill="1" applyBorder="1" applyAlignment="1" applyProtection="1">
      <alignment horizontal="center" vertical="center"/>
      <protection hidden="1"/>
    </xf>
    <xf numFmtId="0" fontId="1" fillId="3" borderId="2" xfId="0" applyFont="1" applyFill="1" applyBorder="1" applyAlignment="1" applyProtection="1">
      <alignment horizontal="center"/>
      <protection hidden="1"/>
    </xf>
    <xf numFmtId="0" fontId="1" fillId="4" borderId="2" xfId="0" applyFont="1" applyFill="1" applyBorder="1" applyAlignment="1" applyProtection="1">
      <alignment horizontal="center"/>
      <protection hidden="1"/>
    </xf>
    <xf numFmtId="0" fontId="0" fillId="0" borderId="2" xfId="0" applyBorder="1" applyAlignment="1" applyProtection="1">
      <alignment vertical="center"/>
      <protection hidden="1"/>
    </xf>
    <xf numFmtId="0" fontId="1" fillId="0" borderId="0" xfId="0" applyFont="1" applyAlignment="1" applyProtection="1">
      <alignment vertical="center"/>
      <protection hidden="1"/>
    </xf>
    <xf numFmtId="164" fontId="1" fillId="2" borderId="2" xfId="0" applyNumberFormat="1" applyFont="1" applyFill="1" applyBorder="1" applyAlignment="1" applyProtection="1">
      <alignment horizontal="center" vertical="center"/>
      <protection hidden="1"/>
    </xf>
    <xf numFmtId="164" fontId="1" fillId="3" borderId="2" xfId="0" applyNumberFormat="1" applyFont="1" applyFill="1" applyBorder="1" applyAlignment="1" applyProtection="1">
      <alignment horizontal="center"/>
      <protection hidden="1"/>
    </xf>
    <xf numFmtId="164" fontId="1" fillId="4" borderId="2" xfId="0" applyNumberFormat="1" applyFont="1" applyFill="1" applyBorder="1" applyAlignment="1" applyProtection="1">
      <alignment horizontal="center"/>
      <protection hidden="1"/>
    </xf>
    <xf numFmtId="164" fontId="1" fillId="0" borderId="0" xfId="0" applyNumberFormat="1" applyFont="1" applyAlignment="1" applyProtection="1">
      <alignment horizontal="center"/>
      <protection hidden="1"/>
    </xf>
    <xf numFmtId="2" fontId="0" fillId="0" borderId="0" xfId="0" applyNumberFormat="1" applyAlignment="1" applyProtection="1">
      <alignment vertical="center"/>
      <protection hidden="1"/>
    </xf>
    <xf numFmtId="1" fontId="0" fillId="0" borderId="0" xfId="0" applyNumberFormat="1" applyAlignment="1" applyProtection="1">
      <alignment vertical="center"/>
      <protection hidden="1"/>
    </xf>
    <xf numFmtId="2" fontId="8" fillId="0" borderId="6" xfId="0" applyNumberFormat="1" applyFont="1" applyBorder="1" applyAlignment="1" applyProtection="1">
      <alignment vertical="center"/>
      <protection hidden="1"/>
    </xf>
    <xf numFmtId="2" fontId="0" fillId="0" borderId="10" xfId="0" applyNumberFormat="1" applyBorder="1" applyAlignment="1" applyProtection="1">
      <alignment horizontal="left" vertical="top"/>
      <protection hidden="1"/>
    </xf>
    <xf numFmtId="2" fontId="0" fillId="0" borderId="11" xfId="0" applyNumberFormat="1" applyBorder="1" applyAlignment="1" applyProtection="1">
      <alignment horizontal="left" vertical="top"/>
      <protection hidden="1"/>
    </xf>
    <xf numFmtId="2" fontId="0" fillId="0" borderId="12" xfId="0" applyNumberFormat="1" applyBorder="1" applyAlignment="1" applyProtection="1">
      <alignment horizontal="left" vertical="top"/>
      <protection hidden="1"/>
    </xf>
    <xf numFmtId="0" fontId="8" fillId="0" borderId="6" xfId="0" applyFont="1" applyBorder="1" applyAlignment="1" applyProtection="1">
      <alignment horizontal="left" vertical="center"/>
      <protection hidden="1"/>
    </xf>
    <xf numFmtId="0" fontId="1" fillId="0" borderId="9" xfId="0" applyFont="1" applyBorder="1" applyAlignment="1" applyProtection="1">
      <alignment horizontal="left" vertical="center"/>
      <protection hidden="1"/>
    </xf>
    <xf numFmtId="2" fontId="1" fillId="0" borderId="9" xfId="0" applyNumberFormat="1" applyFont="1" applyBorder="1" applyAlignment="1" applyProtection="1">
      <alignment horizontal="left" vertical="center"/>
      <protection hidden="1"/>
    </xf>
    <xf numFmtId="2" fontId="0" fillId="0" borderId="9" xfId="0" applyNumberFormat="1" applyBorder="1" applyAlignment="1" applyProtection="1">
      <alignment horizontal="left" vertical="center"/>
      <protection hidden="1"/>
    </xf>
    <xf numFmtId="2" fontId="0" fillId="0" borderId="7" xfId="0" applyNumberFormat="1" applyBorder="1" applyAlignment="1" applyProtection="1">
      <alignment horizontal="left" vertical="center"/>
      <protection hidden="1"/>
    </xf>
    <xf numFmtId="0" fontId="1" fillId="0" borderId="0" xfId="0" applyFont="1" applyProtection="1">
      <protection hidden="1"/>
    </xf>
    <xf numFmtId="0" fontId="0" fillId="0" borderId="0" xfId="0" applyAlignment="1" applyProtection="1">
      <alignment horizontal="left" vertical="center"/>
      <protection hidden="1"/>
    </xf>
    <xf numFmtId="0" fontId="0" fillId="0" borderId="0" xfId="0" applyAlignment="1" applyProtection="1">
      <alignment horizontal="right"/>
      <protection hidden="1"/>
    </xf>
    <xf numFmtId="0" fontId="1" fillId="0" borderId="14" xfId="0" applyFont="1" applyBorder="1" applyAlignment="1" applyProtection="1">
      <alignment horizontal="left" vertical="center" wrapText="1"/>
      <protection hidden="1"/>
    </xf>
    <xf numFmtId="9" fontId="1" fillId="0" borderId="14" xfId="0" applyNumberFormat="1" applyFont="1" applyBorder="1" applyAlignment="1" applyProtection="1">
      <alignment horizontal="left" vertical="center" wrapText="1"/>
      <protection hidden="1"/>
    </xf>
    <xf numFmtId="9" fontId="1" fillId="0" borderId="15" xfId="0" applyNumberFormat="1" applyFont="1" applyBorder="1" applyAlignment="1">
      <alignment horizontal="left" vertical="center" wrapText="1"/>
    </xf>
    <xf numFmtId="0" fontId="3" fillId="0" borderId="13" xfId="0" applyFont="1" applyBorder="1" applyAlignment="1">
      <alignment horizontal="left" vertical="center" wrapText="1"/>
    </xf>
    <xf numFmtId="0" fontId="1" fillId="0" borderId="16" xfId="0" applyFont="1" applyBorder="1" applyAlignment="1">
      <alignment horizontal="center" vertical="center" wrapText="1"/>
    </xf>
    <xf numFmtId="9" fontId="1" fillId="0" borderId="16" xfId="0" applyNumberFormat="1" applyFont="1" applyBorder="1" applyAlignment="1">
      <alignment horizontal="center" vertical="center" wrapText="1"/>
    </xf>
    <xf numFmtId="0" fontId="1" fillId="0" borderId="17" xfId="0" applyFont="1" applyBorder="1" applyAlignment="1">
      <alignment horizontal="center" vertical="center" wrapText="1"/>
    </xf>
    <xf numFmtId="2" fontId="1" fillId="0" borderId="12" xfId="0" applyNumberFormat="1" applyFont="1" applyBorder="1" applyAlignment="1">
      <alignment horizontal="right" vertical="center"/>
    </xf>
    <xf numFmtId="0" fontId="1" fillId="0" borderId="14" xfId="0" applyFont="1" applyBorder="1" applyAlignment="1">
      <alignment horizontal="left" vertical="center" wrapText="1"/>
    </xf>
    <xf numFmtId="2" fontId="0" fillId="0" borderId="12" xfId="0" applyNumberFormat="1" applyBorder="1" applyAlignment="1">
      <alignment horizontal="right" vertical="center"/>
    </xf>
    <xf numFmtId="9" fontId="1" fillId="0" borderId="14" xfId="0" applyNumberFormat="1" applyFont="1" applyBorder="1" applyAlignment="1">
      <alignment horizontal="left" vertical="center" wrapText="1"/>
    </xf>
    <xf numFmtId="2" fontId="0" fillId="0" borderId="18" xfId="0" applyNumberFormat="1" applyBorder="1" applyAlignment="1">
      <alignment horizontal="right" vertical="center"/>
    </xf>
    <xf numFmtId="2" fontId="0" fillId="0" borderId="10" xfId="0" applyNumberFormat="1" applyBorder="1" applyAlignment="1">
      <alignment horizontal="right" vertical="center"/>
    </xf>
    <xf numFmtId="0" fontId="0" fillId="0" borderId="0" xfId="0" applyAlignment="1">
      <alignment wrapText="1"/>
    </xf>
    <xf numFmtId="0" fontId="7" fillId="0" borderId="0" xfId="0" applyFont="1" applyAlignment="1">
      <alignment vertical="center" wrapText="1"/>
    </xf>
    <xf numFmtId="0" fontId="0" fillId="0" borderId="1" xfId="0" applyBorder="1" applyAlignment="1" applyProtection="1">
      <alignment horizontal="left" vertical="center" wrapText="1"/>
      <protection hidden="1"/>
    </xf>
    <xf numFmtId="0" fontId="1" fillId="0" borderId="2" xfId="0" applyFont="1" applyBorder="1" applyProtection="1">
      <protection hidden="1"/>
    </xf>
    <xf numFmtId="0" fontId="1" fillId="5" borderId="2" xfId="0" applyFont="1" applyFill="1" applyBorder="1" applyAlignment="1" applyProtection="1">
      <alignment horizontal="center"/>
      <protection hidden="1"/>
    </xf>
    <xf numFmtId="0" fontId="0" fillId="0" borderId="13" xfId="0" applyBorder="1" applyAlignment="1" applyProtection="1">
      <alignment horizontal="center"/>
      <protection hidden="1"/>
    </xf>
    <xf numFmtId="0" fontId="0" fillId="0" borderId="14" xfId="0" applyBorder="1" applyAlignment="1" applyProtection="1">
      <alignment horizontal="center"/>
      <protection hidden="1"/>
    </xf>
    <xf numFmtId="0" fontId="1" fillId="0" borderId="3" xfId="0" applyFont="1" applyBorder="1" applyAlignment="1" applyProtection="1">
      <alignment horizontal="center" vertical="center"/>
      <protection hidden="1"/>
    </xf>
    <xf numFmtId="0" fontId="1" fillId="0" borderId="4" xfId="0" applyFont="1" applyBorder="1" applyAlignment="1" applyProtection="1">
      <alignment horizontal="center" vertical="center"/>
      <protection hidden="1"/>
    </xf>
    <xf numFmtId="0" fontId="1" fillId="0" borderId="5" xfId="0" applyFont="1" applyBorder="1" applyAlignment="1" applyProtection="1">
      <alignment horizontal="center" vertical="center"/>
      <protection hidden="1"/>
    </xf>
    <xf numFmtId="0" fontId="1" fillId="0" borderId="2" xfId="0" applyFont="1" applyBorder="1" applyAlignment="1" applyProtection="1">
      <alignment horizontal="center" vertical="center"/>
      <protection hidden="1"/>
    </xf>
    <xf numFmtId="0" fontId="0" fillId="0" borderId="0" xfId="0" applyAlignment="1">
      <alignment horizontal="left" vertical="center" wrapText="1"/>
    </xf>
    <xf numFmtId="9" fontId="1" fillId="0" borderId="6" xfId="0" applyNumberFormat="1" applyFont="1" applyBorder="1" applyAlignment="1" applyProtection="1">
      <alignment horizontal="center" vertical="center" wrapText="1"/>
      <protection hidden="1"/>
    </xf>
    <xf numFmtId="9" fontId="1" fillId="0" borderId="7" xfId="0" applyNumberFormat="1" applyFont="1" applyBorder="1" applyAlignment="1" applyProtection="1">
      <alignment horizontal="center" vertical="center" wrapText="1"/>
      <protection hidden="1"/>
    </xf>
    <xf numFmtId="2" fontId="8" fillId="0" borderId="0" xfId="0" applyNumberFormat="1" applyFont="1" applyAlignment="1" applyProtection="1">
      <alignment horizontal="center" vertical="center"/>
      <protection hidden="1"/>
    </xf>
  </cellXfs>
  <cellStyles count="1">
    <cellStyle name="Normal" xfId="0" builtinId="0"/>
  </cellStyles>
  <dxfs count="14">
    <dxf>
      <fill>
        <patternFill>
          <bgColor rgb="FF7F7F7F"/>
        </patternFill>
      </fill>
    </dxf>
    <dxf>
      <fill>
        <patternFill>
          <fgColor rgb="FF41BB19"/>
          <bgColor rgb="FF41BB19"/>
        </patternFill>
      </fill>
    </dxf>
    <dxf>
      <fill>
        <patternFill>
          <bgColor rgb="FF41BB19"/>
        </patternFill>
      </fill>
    </dxf>
    <dxf>
      <fill>
        <patternFill>
          <fgColor rgb="FFFEE000"/>
          <bgColor rgb="FFFEE000"/>
        </patternFill>
      </fill>
    </dxf>
    <dxf>
      <fill>
        <patternFill>
          <bgColor rgb="FFFEE000"/>
        </patternFill>
      </fill>
    </dxf>
    <dxf>
      <fill>
        <patternFill>
          <fgColor rgb="FFFF2D2D"/>
          <bgColor rgb="FFFF2D2D"/>
        </patternFill>
      </fill>
    </dxf>
    <dxf>
      <fill>
        <patternFill>
          <bgColor rgb="FFFF2D2D"/>
        </patternFill>
      </fill>
    </dxf>
    <dxf>
      <fill>
        <patternFill>
          <fgColor rgb="FFD9D9D9"/>
          <bgColor rgb="FFD9D9D9"/>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2" defaultPivotStyle="PivotStyleLight16"/>
  <colors>
    <mruColors>
      <color rgb="FF7F7F7F"/>
      <color rgb="FFFF2D2D"/>
      <color rgb="FFFEE000"/>
      <color rgb="FF41BB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da-DK" b="1"/>
              <a:t>RELIABILITY</a:t>
            </a:r>
            <a:endParaRPr lang="sv-SE"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6.3512005638733729E-2"/>
          <c:y val="0.18864222815920353"/>
          <c:w val="0.91900802991028374"/>
          <c:h val="0.53412241195691212"/>
        </c:manualLayout>
      </c:layout>
      <c:barChart>
        <c:barDir val="col"/>
        <c:grouping val="percentStacked"/>
        <c:varyColors val="0"/>
        <c:ser>
          <c:idx val="0"/>
          <c:order val="0"/>
          <c:tx>
            <c:strRef>
              <c:f>'SciRAPplastic in vitro'!$D$53</c:f>
              <c:strCache>
                <c:ptCount val="1"/>
                <c:pt idx="0">
                  <c:v>Fulfilled</c:v>
                </c:pt>
              </c:strCache>
            </c:strRef>
          </c:tx>
          <c:spPr>
            <a:solidFill>
              <a:srgbClr val="41BB19"/>
            </a:solidFill>
            <a:ln>
              <a:noFill/>
            </a:ln>
            <a:effectLst/>
          </c:spPr>
          <c:invertIfNegative val="0"/>
          <c:cat>
            <c:strRef>
              <c:f>'SciRAPplastic in vitro'!$C$54:$C$57</c:f>
              <c:strCache>
                <c:ptCount val="4"/>
                <c:pt idx="0">
                  <c:v>Test item and controls</c:v>
                </c:pt>
                <c:pt idx="1">
                  <c:v>Test System</c:v>
                </c:pt>
                <c:pt idx="2">
                  <c:v>Administration of the test item</c:v>
                </c:pt>
                <c:pt idx="3">
                  <c:v>Data collection and analysis</c:v>
                </c:pt>
              </c:strCache>
            </c:strRef>
          </c:cat>
          <c:val>
            <c:numRef>
              <c:f>'SciRAPplastic in vitro'!$D$54:$D$57</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2D4C-4257-8810-9C9189BC4828}"/>
            </c:ext>
          </c:extLst>
        </c:ser>
        <c:ser>
          <c:idx val="1"/>
          <c:order val="1"/>
          <c:tx>
            <c:strRef>
              <c:f>'SciRAPplastic in vitro'!$E$53</c:f>
              <c:strCache>
                <c:ptCount val="1"/>
                <c:pt idx="0">
                  <c:v>Partially fulfilled</c:v>
                </c:pt>
              </c:strCache>
            </c:strRef>
          </c:tx>
          <c:spPr>
            <a:solidFill>
              <a:srgbClr val="FEE000"/>
            </a:solidFill>
            <a:ln>
              <a:noFill/>
            </a:ln>
            <a:effectLst/>
          </c:spPr>
          <c:invertIfNegative val="0"/>
          <c:cat>
            <c:strRef>
              <c:f>'SciRAPplastic in vitro'!$C$54:$C$57</c:f>
              <c:strCache>
                <c:ptCount val="4"/>
                <c:pt idx="0">
                  <c:v>Test item and controls</c:v>
                </c:pt>
                <c:pt idx="1">
                  <c:v>Test System</c:v>
                </c:pt>
                <c:pt idx="2">
                  <c:v>Administration of the test item</c:v>
                </c:pt>
                <c:pt idx="3">
                  <c:v>Data collection and analysis</c:v>
                </c:pt>
              </c:strCache>
            </c:strRef>
          </c:cat>
          <c:val>
            <c:numRef>
              <c:f>'SciRAPplastic in vitro'!$E$54:$E$57</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2D4C-4257-8810-9C9189BC4828}"/>
            </c:ext>
          </c:extLst>
        </c:ser>
        <c:ser>
          <c:idx val="2"/>
          <c:order val="2"/>
          <c:tx>
            <c:strRef>
              <c:f>'SciRAPplastic in vitro'!$F$53</c:f>
              <c:strCache>
                <c:ptCount val="1"/>
                <c:pt idx="0">
                  <c:v>Not fulfilled</c:v>
                </c:pt>
              </c:strCache>
            </c:strRef>
          </c:tx>
          <c:spPr>
            <a:solidFill>
              <a:srgbClr val="FF2D2D"/>
            </a:solidFill>
            <a:ln>
              <a:noFill/>
            </a:ln>
            <a:effectLst/>
          </c:spPr>
          <c:invertIfNegative val="0"/>
          <c:cat>
            <c:strRef>
              <c:f>'SciRAPplastic in vitro'!$C$54:$C$57</c:f>
              <c:strCache>
                <c:ptCount val="4"/>
                <c:pt idx="0">
                  <c:v>Test item and controls</c:v>
                </c:pt>
                <c:pt idx="1">
                  <c:v>Test System</c:v>
                </c:pt>
                <c:pt idx="2">
                  <c:v>Administration of the test item</c:v>
                </c:pt>
                <c:pt idx="3">
                  <c:v>Data collection and analysis</c:v>
                </c:pt>
              </c:strCache>
            </c:strRef>
          </c:cat>
          <c:val>
            <c:numRef>
              <c:f>'SciRAPplastic in vitro'!$F$54:$F$57</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2-2D4C-4257-8810-9C9189BC4828}"/>
            </c:ext>
          </c:extLst>
        </c:ser>
        <c:ser>
          <c:idx val="3"/>
          <c:order val="3"/>
          <c:tx>
            <c:strRef>
              <c:f>'SciRAPplastic in vitro'!$G$53</c:f>
              <c:strCache>
                <c:ptCount val="1"/>
                <c:pt idx="0">
                  <c:v>Not reported</c:v>
                </c:pt>
              </c:strCache>
            </c:strRef>
          </c:tx>
          <c:spPr>
            <a:solidFill>
              <a:srgbClr val="7F7F7F"/>
            </a:solidFill>
            <a:ln>
              <a:noFill/>
            </a:ln>
            <a:effectLst/>
          </c:spPr>
          <c:invertIfNegative val="0"/>
          <c:cat>
            <c:strRef>
              <c:f>'SciRAPplastic in vitro'!$C$54:$C$57</c:f>
              <c:strCache>
                <c:ptCount val="4"/>
                <c:pt idx="0">
                  <c:v>Test item and controls</c:v>
                </c:pt>
                <c:pt idx="1">
                  <c:v>Test System</c:v>
                </c:pt>
                <c:pt idx="2">
                  <c:v>Administration of the test item</c:v>
                </c:pt>
                <c:pt idx="3">
                  <c:v>Data collection and analysis</c:v>
                </c:pt>
              </c:strCache>
            </c:strRef>
          </c:cat>
          <c:val>
            <c:numRef>
              <c:f>'SciRAPplastic in vitro'!$G$54:$G$57</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3-2D4C-4257-8810-9C9189BC4828}"/>
            </c:ext>
          </c:extLst>
        </c:ser>
        <c:dLbls>
          <c:showLegendKey val="0"/>
          <c:showVal val="0"/>
          <c:showCatName val="0"/>
          <c:showSerName val="0"/>
          <c:showPercent val="0"/>
          <c:showBubbleSize val="0"/>
        </c:dLbls>
        <c:gapWidth val="75"/>
        <c:overlap val="100"/>
        <c:axId val="782206120"/>
        <c:axId val="782205464"/>
      </c:barChart>
      <c:catAx>
        <c:axId val="782206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782205464"/>
        <c:crosses val="autoZero"/>
        <c:auto val="1"/>
        <c:lblAlgn val="ctr"/>
        <c:lblOffset val="100"/>
        <c:noMultiLvlLbl val="0"/>
      </c:catAx>
      <c:valAx>
        <c:axId val="782205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7822061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a-DK"/>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sk-SK" b="1"/>
              <a:t>RELEVANCE</a:t>
            </a:r>
            <a:endParaRPr lang="sv-SE"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percentStacked"/>
        <c:varyColors val="0"/>
        <c:ser>
          <c:idx val="0"/>
          <c:order val="0"/>
          <c:tx>
            <c:strRef>
              <c:f>'SciRAPplastic in vitro'!$D$64</c:f>
              <c:strCache>
                <c:ptCount val="1"/>
                <c:pt idx="0">
                  <c:v>Directly relevant</c:v>
                </c:pt>
              </c:strCache>
            </c:strRef>
          </c:tx>
          <c:spPr>
            <a:solidFill>
              <a:srgbClr val="41BB19"/>
            </a:solidFill>
            <a:ln>
              <a:noFill/>
            </a:ln>
            <a:effectLst/>
          </c:spPr>
          <c:invertIfNegative val="0"/>
          <c:cat>
            <c:strRef>
              <c:f>'SciRAPplastic in vitro'!$C$71</c:f>
              <c:strCache>
                <c:ptCount val="1"/>
                <c:pt idx="0">
                  <c:v>Relevance</c:v>
                </c:pt>
              </c:strCache>
            </c:strRef>
          </c:cat>
          <c:val>
            <c:numRef>
              <c:f>'SciRAPplastic in vitro'!$D$71</c:f>
              <c:numCache>
                <c:formatCode>General</c:formatCode>
                <c:ptCount val="1"/>
                <c:pt idx="0">
                  <c:v>0</c:v>
                </c:pt>
              </c:numCache>
            </c:numRef>
          </c:val>
          <c:extLst>
            <c:ext xmlns:c16="http://schemas.microsoft.com/office/drawing/2014/chart" uri="{C3380CC4-5D6E-409C-BE32-E72D297353CC}">
              <c16:uniqueId val="{00000000-9C63-41BC-8968-8308DE772004}"/>
            </c:ext>
          </c:extLst>
        </c:ser>
        <c:ser>
          <c:idx val="1"/>
          <c:order val="1"/>
          <c:tx>
            <c:strRef>
              <c:f>'SciRAPplastic in vitro'!$E$64</c:f>
              <c:strCache>
                <c:ptCount val="1"/>
                <c:pt idx="0">
                  <c:v>Indirectly relevant</c:v>
                </c:pt>
              </c:strCache>
            </c:strRef>
          </c:tx>
          <c:spPr>
            <a:solidFill>
              <a:srgbClr val="FEE000"/>
            </a:solidFill>
            <a:ln>
              <a:noFill/>
            </a:ln>
            <a:effectLst/>
          </c:spPr>
          <c:invertIfNegative val="0"/>
          <c:cat>
            <c:strRef>
              <c:f>'SciRAPplastic in vitro'!$C$71</c:f>
              <c:strCache>
                <c:ptCount val="1"/>
                <c:pt idx="0">
                  <c:v>Relevance</c:v>
                </c:pt>
              </c:strCache>
            </c:strRef>
          </c:cat>
          <c:val>
            <c:numRef>
              <c:f>'SciRAPplastic in vitro'!$E$71</c:f>
              <c:numCache>
                <c:formatCode>General</c:formatCode>
                <c:ptCount val="1"/>
                <c:pt idx="0">
                  <c:v>0</c:v>
                </c:pt>
              </c:numCache>
            </c:numRef>
          </c:val>
          <c:extLst>
            <c:ext xmlns:c16="http://schemas.microsoft.com/office/drawing/2014/chart" uri="{C3380CC4-5D6E-409C-BE32-E72D297353CC}">
              <c16:uniqueId val="{00000000-EEF7-448F-BEE3-C751EC8B74D7}"/>
            </c:ext>
          </c:extLst>
        </c:ser>
        <c:ser>
          <c:idx val="2"/>
          <c:order val="2"/>
          <c:tx>
            <c:strRef>
              <c:f>'SciRAPplastic in vitro'!$F$64</c:f>
              <c:strCache>
                <c:ptCount val="1"/>
                <c:pt idx="0">
                  <c:v>Not relevant</c:v>
                </c:pt>
              </c:strCache>
            </c:strRef>
          </c:tx>
          <c:spPr>
            <a:solidFill>
              <a:srgbClr val="FF2D2D"/>
            </a:solidFill>
            <a:ln>
              <a:noFill/>
            </a:ln>
            <a:effectLst/>
          </c:spPr>
          <c:invertIfNegative val="0"/>
          <c:cat>
            <c:strRef>
              <c:f>'SciRAPplastic in vitro'!$C$71</c:f>
              <c:strCache>
                <c:ptCount val="1"/>
                <c:pt idx="0">
                  <c:v>Relevance</c:v>
                </c:pt>
              </c:strCache>
            </c:strRef>
          </c:cat>
          <c:val>
            <c:numRef>
              <c:f>'SciRAPplastic in vitro'!$F$71</c:f>
              <c:numCache>
                <c:formatCode>General</c:formatCode>
                <c:ptCount val="1"/>
                <c:pt idx="0">
                  <c:v>0</c:v>
                </c:pt>
              </c:numCache>
            </c:numRef>
          </c:val>
          <c:extLst>
            <c:ext xmlns:c16="http://schemas.microsoft.com/office/drawing/2014/chart" uri="{C3380CC4-5D6E-409C-BE32-E72D297353CC}">
              <c16:uniqueId val="{00000001-EEF7-448F-BEE3-C751EC8B74D7}"/>
            </c:ext>
          </c:extLst>
        </c:ser>
        <c:dLbls>
          <c:showLegendKey val="0"/>
          <c:showVal val="0"/>
          <c:showCatName val="0"/>
          <c:showSerName val="0"/>
          <c:showPercent val="0"/>
          <c:showBubbleSize val="0"/>
        </c:dLbls>
        <c:gapWidth val="75"/>
        <c:overlap val="100"/>
        <c:axId val="782206120"/>
        <c:axId val="782205464"/>
      </c:barChart>
      <c:catAx>
        <c:axId val="782206120"/>
        <c:scaling>
          <c:orientation val="minMax"/>
        </c:scaling>
        <c:delete val="1"/>
        <c:axPos val="b"/>
        <c:numFmt formatCode="General" sourceLinked="1"/>
        <c:majorTickMark val="none"/>
        <c:minorTickMark val="none"/>
        <c:tickLblPos val="nextTo"/>
        <c:crossAx val="782205464"/>
        <c:crosses val="autoZero"/>
        <c:auto val="1"/>
        <c:lblAlgn val="ctr"/>
        <c:lblOffset val="100"/>
        <c:noMultiLvlLbl val="0"/>
      </c:catAx>
      <c:valAx>
        <c:axId val="782205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7822061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a-DK"/>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6578600</xdr:colOff>
      <xdr:row>47</xdr:row>
      <xdr:rowOff>66675</xdr:rowOff>
    </xdr:from>
    <xdr:to>
      <xdr:col>7</xdr:col>
      <xdr:colOff>189444</xdr:colOff>
      <xdr:row>60</xdr:row>
      <xdr:rowOff>73551</xdr:rowOff>
    </xdr:to>
    <xdr:graphicFrame macro="">
      <xdr:nvGraphicFramePr>
        <xdr:cNvPr id="3" name="Chart 2">
          <a:extLst>
            <a:ext uri="{FF2B5EF4-FFF2-40B4-BE49-F238E27FC236}">
              <a16:creationId xmlns:a16="http://schemas.microsoft.com/office/drawing/2014/main" id="{F91C5EAE-6CC8-43C1-8E91-460A9B5BBC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6611485</xdr:colOff>
      <xdr:row>61</xdr:row>
      <xdr:rowOff>73553</xdr:rowOff>
    </xdr:from>
    <xdr:to>
      <xdr:col>7</xdr:col>
      <xdr:colOff>209021</xdr:colOff>
      <xdr:row>76</xdr:row>
      <xdr:rowOff>57150</xdr:rowOff>
    </xdr:to>
    <xdr:graphicFrame macro="">
      <xdr:nvGraphicFramePr>
        <xdr:cNvPr id="4" name="Chart 3">
          <a:extLst>
            <a:ext uri="{FF2B5EF4-FFF2-40B4-BE49-F238E27FC236}">
              <a16:creationId xmlns:a16="http://schemas.microsoft.com/office/drawing/2014/main" id="{1A8E0A1A-8F32-4DD6-8FBA-97D0DD2150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33AC4-EB40-43CE-85BE-1E1F6A228A8C}">
  <dimension ref="A1:R104"/>
  <sheetViews>
    <sheetView tabSelected="1" zoomScaleNormal="100" workbookViewId="0">
      <selection sqref="A1:I1"/>
    </sheetView>
  </sheetViews>
  <sheetFormatPr defaultColWidth="8.7265625" defaultRowHeight="14.5" x14ac:dyDescent="0.35"/>
  <cols>
    <col min="1" max="1" width="3.54296875" style="13" bestFit="1" customWidth="1"/>
    <col min="2" max="2" width="95.81640625" style="13" bestFit="1" customWidth="1"/>
    <col min="3" max="3" width="32.54296875" style="13" bestFit="1" customWidth="1"/>
    <col min="4" max="4" width="25.36328125" style="13" customWidth="1"/>
    <col min="5" max="5" width="16.1796875" style="13" bestFit="1" customWidth="1"/>
    <col min="6" max="6" width="11.26953125" style="13" bestFit="1" customWidth="1"/>
    <col min="7" max="7" width="14.26953125" style="13" bestFit="1" customWidth="1"/>
    <col min="8" max="8" width="20.1796875" style="13" customWidth="1"/>
    <col min="9" max="9" width="8.7265625" style="13" customWidth="1"/>
    <col min="10" max="10" width="34.81640625" style="13" hidden="1" customWidth="1"/>
    <col min="11" max="11" width="22.26953125" style="13" hidden="1" customWidth="1"/>
    <col min="12" max="12" width="20" style="13" hidden="1" customWidth="1"/>
    <col min="13" max="13" width="15.453125" style="13" hidden="1" customWidth="1"/>
    <col min="14" max="14" width="14.453125" style="13" hidden="1" customWidth="1"/>
    <col min="15" max="15" width="15.08984375" style="13" hidden="1" customWidth="1"/>
    <col min="16" max="17" width="8.7265625" style="13" customWidth="1"/>
    <col min="18" max="16384" width="8.7265625" style="13"/>
  </cols>
  <sheetData>
    <row r="1" spans="1:15" ht="106" customHeight="1" x14ac:dyDescent="0.35">
      <c r="A1" s="88" t="s">
        <v>76</v>
      </c>
      <c r="B1" s="88"/>
      <c r="C1" s="88"/>
      <c r="D1" s="88"/>
      <c r="E1" s="88"/>
      <c r="F1" s="88"/>
      <c r="G1" s="88"/>
      <c r="H1" s="88"/>
      <c r="I1" s="88"/>
      <c r="J1" s="28"/>
      <c r="K1" s="28"/>
      <c r="L1" s="28"/>
      <c r="M1" s="28"/>
      <c r="N1" s="28"/>
      <c r="O1" s="28"/>
    </row>
    <row r="3" spans="1:15" x14ac:dyDescent="0.35">
      <c r="A3" s="30"/>
      <c r="B3" s="8" t="s">
        <v>0</v>
      </c>
      <c r="C3" s="29" t="s">
        <v>10</v>
      </c>
      <c r="D3" s="29" t="s">
        <v>1</v>
      </c>
      <c r="J3" s="32"/>
    </row>
    <row r="4" spans="1:15" x14ac:dyDescent="0.35">
      <c r="A4" s="30"/>
      <c r="B4" s="2" t="s">
        <v>11</v>
      </c>
      <c r="C4" s="31"/>
      <c r="D4" s="31"/>
      <c r="J4" s="32"/>
      <c r="K4" s="61" t="s">
        <v>74</v>
      </c>
    </row>
    <row r="5" spans="1:15" ht="43.5" x14ac:dyDescent="0.35">
      <c r="A5" s="1">
        <v>1</v>
      </c>
      <c r="B5" s="77" t="s">
        <v>56</v>
      </c>
      <c r="C5" s="31"/>
      <c r="D5" s="31"/>
      <c r="J5" s="32"/>
      <c r="K5" s="62" t="s">
        <v>2</v>
      </c>
      <c r="L5" s="63">
        <v>1</v>
      </c>
    </row>
    <row r="6" spans="1:15" ht="29" x14ac:dyDescent="0.35">
      <c r="A6" s="30">
        <v>2</v>
      </c>
      <c r="B6" s="18" t="s">
        <v>58</v>
      </c>
      <c r="C6" s="31"/>
      <c r="D6" s="31"/>
      <c r="J6" s="32"/>
      <c r="K6" s="62" t="s">
        <v>3</v>
      </c>
      <c r="L6" s="63">
        <v>0.5</v>
      </c>
    </row>
    <row r="7" spans="1:15" x14ac:dyDescent="0.35">
      <c r="A7" s="30">
        <v>3</v>
      </c>
      <c r="B7" s="18" t="s">
        <v>12</v>
      </c>
      <c r="C7" s="31"/>
      <c r="D7" s="31"/>
      <c r="J7" s="32"/>
      <c r="K7" s="62" t="s">
        <v>4</v>
      </c>
      <c r="L7" s="63">
        <v>0</v>
      </c>
    </row>
    <row r="8" spans="1:15" ht="29" x14ac:dyDescent="0.35">
      <c r="A8" s="30">
        <v>4</v>
      </c>
      <c r="B8" s="18" t="s">
        <v>13</v>
      </c>
      <c r="C8" s="31"/>
      <c r="D8" s="31"/>
      <c r="J8" s="32"/>
      <c r="K8" s="62" t="s">
        <v>75</v>
      </c>
      <c r="L8" s="63">
        <v>0</v>
      </c>
    </row>
    <row r="9" spans="1:15" ht="29" x14ac:dyDescent="0.35">
      <c r="A9" s="30">
        <v>5</v>
      </c>
      <c r="B9" s="18" t="s">
        <v>14</v>
      </c>
      <c r="C9" s="31"/>
      <c r="D9" s="31"/>
      <c r="J9" s="32"/>
      <c r="K9" s="62" t="s">
        <v>5</v>
      </c>
      <c r="L9" s="63"/>
    </row>
    <row r="10" spans="1:15" ht="43.5" x14ac:dyDescent="0.35">
      <c r="A10" s="30">
        <v>6</v>
      </c>
      <c r="B10" s="18" t="s">
        <v>65</v>
      </c>
      <c r="C10" s="31"/>
      <c r="D10" s="31"/>
      <c r="J10" s="32"/>
      <c r="K10" s="61" t="s">
        <v>61</v>
      </c>
    </row>
    <row r="11" spans="1:15" x14ac:dyDescent="0.35">
      <c r="A11" s="30">
        <v>7</v>
      </c>
      <c r="B11" s="18" t="s">
        <v>15</v>
      </c>
      <c r="C11" s="31"/>
      <c r="D11" s="31"/>
      <c r="J11" s="32"/>
      <c r="K11" s="33" t="s">
        <v>62</v>
      </c>
      <c r="L11" s="63">
        <v>1</v>
      </c>
    </row>
    <row r="12" spans="1:15" x14ac:dyDescent="0.35">
      <c r="A12" s="30">
        <v>8</v>
      </c>
      <c r="B12" s="78" t="s">
        <v>59</v>
      </c>
      <c r="C12" s="31"/>
      <c r="D12" s="31"/>
      <c r="J12" s="32"/>
      <c r="K12" s="33" t="s">
        <v>63</v>
      </c>
      <c r="L12" s="63">
        <v>0.5</v>
      </c>
    </row>
    <row r="13" spans="1:15" ht="58" x14ac:dyDescent="0.35">
      <c r="A13" s="30">
        <v>9</v>
      </c>
      <c r="B13" s="6" t="s">
        <v>57</v>
      </c>
      <c r="C13" s="31"/>
      <c r="D13" s="31"/>
      <c r="J13" s="32"/>
      <c r="K13" s="33" t="s">
        <v>64</v>
      </c>
      <c r="L13" s="63">
        <v>0</v>
      </c>
    </row>
    <row r="14" spans="1:15" x14ac:dyDescent="0.35">
      <c r="A14" s="30"/>
      <c r="B14" s="2" t="s">
        <v>26</v>
      </c>
      <c r="C14" s="31"/>
      <c r="D14" s="31"/>
      <c r="J14" s="32"/>
    </row>
    <row r="15" spans="1:15" ht="29" x14ac:dyDescent="0.35">
      <c r="A15" s="30">
        <v>10</v>
      </c>
      <c r="B15" s="18" t="s">
        <v>16</v>
      </c>
      <c r="C15" s="31"/>
      <c r="D15" s="31"/>
      <c r="J15" s="32"/>
    </row>
    <row r="16" spans="1:15" ht="31" x14ac:dyDescent="0.35">
      <c r="A16" s="30">
        <v>11</v>
      </c>
      <c r="B16" s="18" t="s">
        <v>66</v>
      </c>
      <c r="C16" s="31"/>
      <c r="D16" s="31"/>
      <c r="J16" s="32"/>
    </row>
    <row r="17" spans="1:10" x14ac:dyDescent="0.35">
      <c r="B17" s="2" t="s">
        <v>17</v>
      </c>
      <c r="C17" s="31"/>
      <c r="D17" s="31"/>
      <c r="J17" s="32"/>
    </row>
    <row r="18" spans="1:10" x14ac:dyDescent="0.35">
      <c r="A18" s="30">
        <v>12</v>
      </c>
      <c r="B18" s="7" t="s">
        <v>18</v>
      </c>
      <c r="C18" s="31"/>
      <c r="D18" s="31"/>
      <c r="J18" s="32"/>
    </row>
    <row r="19" spans="1:10" x14ac:dyDescent="0.35">
      <c r="A19" s="30">
        <v>13</v>
      </c>
      <c r="B19" s="7" t="s">
        <v>28</v>
      </c>
      <c r="C19" s="31"/>
      <c r="D19" s="31"/>
      <c r="J19" s="32"/>
    </row>
    <row r="20" spans="1:10" ht="31" x14ac:dyDescent="0.35">
      <c r="A20" s="30">
        <v>14</v>
      </c>
      <c r="B20" s="7" t="s">
        <v>67</v>
      </c>
      <c r="C20" s="31"/>
      <c r="D20" s="31"/>
      <c r="J20" s="32"/>
    </row>
    <row r="21" spans="1:10" ht="43.5" x14ac:dyDescent="0.35">
      <c r="A21" s="30">
        <v>15</v>
      </c>
      <c r="B21" s="18" t="s">
        <v>60</v>
      </c>
      <c r="C21" s="31"/>
      <c r="D21" s="31"/>
      <c r="J21" s="32"/>
    </row>
    <row r="22" spans="1:10" x14ac:dyDescent="0.35">
      <c r="B22" s="2" t="s">
        <v>19</v>
      </c>
      <c r="C22" s="31"/>
      <c r="D22" s="31"/>
      <c r="J22" s="32"/>
    </row>
    <row r="23" spans="1:10" x14ac:dyDescent="0.35">
      <c r="A23" s="30">
        <v>16</v>
      </c>
      <c r="B23" s="7" t="s">
        <v>20</v>
      </c>
      <c r="C23" s="31"/>
      <c r="D23" s="31"/>
      <c r="J23" s="32"/>
    </row>
    <row r="24" spans="1:10" x14ac:dyDescent="0.35">
      <c r="A24" s="30">
        <v>17</v>
      </c>
      <c r="B24" s="18" t="s">
        <v>21</v>
      </c>
      <c r="C24" s="31"/>
      <c r="D24" s="31"/>
      <c r="J24" s="32"/>
    </row>
    <row r="25" spans="1:10" x14ac:dyDescent="0.35">
      <c r="A25" s="30">
        <v>18</v>
      </c>
      <c r="B25" s="7" t="s">
        <v>22</v>
      </c>
      <c r="C25" s="31"/>
      <c r="D25" s="31"/>
      <c r="J25" s="32"/>
    </row>
    <row r="26" spans="1:10" x14ac:dyDescent="0.35">
      <c r="A26" s="30">
        <v>19</v>
      </c>
      <c r="B26" s="7" t="s">
        <v>23</v>
      </c>
      <c r="C26" s="31"/>
      <c r="D26" s="31"/>
      <c r="J26" s="32"/>
    </row>
    <row r="27" spans="1:10" x14ac:dyDescent="0.35">
      <c r="A27" s="30">
        <v>20</v>
      </c>
      <c r="B27" s="7" t="s">
        <v>29</v>
      </c>
      <c r="C27" s="31"/>
      <c r="D27" s="31"/>
      <c r="J27" s="32"/>
    </row>
    <row r="28" spans="1:10" x14ac:dyDescent="0.35">
      <c r="A28" s="30">
        <v>21</v>
      </c>
      <c r="B28" s="7" t="s">
        <v>24</v>
      </c>
      <c r="C28" s="31"/>
      <c r="D28" s="31"/>
      <c r="J28" s="32"/>
    </row>
    <row r="29" spans="1:10" ht="29" x14ac:dyDescent="0.35">
      <c r="A29" s="30">
        <v>22</v>
      </c>
      <c r="B29" s="18" t="s">
        <v>68</v>
      </c>
      <c r="C29" s="31"/>
      <c r="D29" s="31"/>
      <c r="J29" s="32"/>
    </row>
    <row r="30" spans="1:10" x14ac:dyDescent="0.35">
      <c r="A30" s="30"/>
      <c r="B30" s="2" t="s">
        <v>27</v>
      </c>
      <c r="C30" s="33"/>
      <c r="D30" s="33"/>
      <c r="J30" s="32"/>
    </row>
    <row r="31" spans="1:10" x14ac:dyDescent="0.35">
      <c r="A31" s="30">
        <v>23</v>
      </c>
      <c r="B31" s="7" t="s">
        <v>25</v>
      </c>
      <c r="C31" s="33"/>
      <c r="D31" s="33"/>
      <c r="J31" s="32"/>
    </row>
    <row r="32" spans="1:10" x14ac:dyDescent="0.35">
      <c r="A32" s="30"/>
      <c r="B32" s="9" t="s">
        <v>9</v>
      </c>
      <c r="C32" s="29" t="s">
        <v>10</v>
      </c>
      <c r="D32" s="29" t="s">
        <v>1</v>
      </c>
      <c r="J32" s="32"/>
    </row>
    <row r="33" spans="1:18" x14ac:dyDescent="0.35">
      <c r="A33" s="30">
        <v>1</v>
      </c>
      <c r="B33" s="7" t="s">
        <v>30</v>
      </c>
      <c r="C33" s="31"/>
      <c r="D33" s="31"/>
      <c r="J33" s="32"/>
    </row>
    <row r="34" spans="1:18" x14ac:dyDescent="0.35">
      <c r="A34" s="30">
        <v>2</v>
      </c>
      <c r="B34" s="7" t="s">
        <v>31</v>
      </c>
      <c r="C34" s="31"/>
      <c r="D34" s="31"/>
      <c r="J34" s="32"/>
    </row>
    <row r="35" spans="1:18" x14ac:dyDescent="0.35">
      <c r="A35" s="30">
        <v>3</v>
      </c>
      <c r="B35" s="7" t="s">
        <v>32</v>
      </c>
      <c r="C35" s="31"/>
      <c r="D35" s="32"/>
      <c r="E35" s="31"/>
      <c r="J35" s="32"/>
    </row>
    <row r="36" spans="1:18" x14ac:dyDescent="0.35">
      <c r="A36" s="30">
        <v>4</v>
      </c>
      <c r="B36" s="7" t="s">
        <v>33</v>
      </c>
      <c r="C36" s="31"/>
      <c r="D36" s="32"/>
      <c r="E36" s="31"/>
      <c r="J36" s="32"/>
    </row>
    <row r="37" spans="1:18" x14ac:dyDescent="0.35">
      <c r="A37" s="30">
        <v>5</v>
      </c>
      <c r="B37" s="77" t="s">
        <v>55</v>
      </c>
      <c r="C37" s="31"/>
      <c r="D37" s="32"/>
      <c r="E37" s="31"/>
      <c r="J37" s="32"/>
    </row>
    <row r="38" spans="1:18" s="37" customFormat="1" ht="15" thickBot="1" x14ac:dyDescent="0.4">
      <c r="A38" s="34">
        <v>6</v>
      </c>
      <c r="B38" s="79" t="s">
        <v>54</v>
      </c>
      <c r="C38" s="35"/>
      <c r="D38" s="36"/>
      <c r="E38" s="35"/>
      <c r="J38" s="36"/>
    </row>
    <row r="39" spans="1:18" ht="15.5" thickTop="1" thickBot="1" x14ac:dyDescent="0.4"/>
    <row r="40" spans="1:18" ht="18.5" x14ac:dyDescent="0.35">
      <c r="C40" s="89"/>
      <c r="D40" s="52" t="s">
        <v>34</v>
      </c>
      <c r="E40" s="19"/>
      <c r="F40" s="19"/>
      <c r="G40" s="91"/>
      <c r="I40" s="38"/>
      <c r="J40" s="82"/>
      <c r="K40" s="56" t="s">
        <v>34</v>
      </c>
      <c r="L40" s="24"/>
      <c r="M40"/>
      <c r="N40"/>
      <c r="O40"/>
      <c r="P40"/>
      <c r="Q40"/>
      <c r="R40"/>
    </row>
    <row r="41" spans="1:18" ht="24.5" customHeight="1" thickBot="1" x14ac:dyDescent="0.4">
      <c r="C41" s="90"/>
      <c r="D41" s="23" t="s">
        <v>0</v>
      </c>
      <c r="F41" s="20"/>
      <c r="G41" s="91"/>
      <c r="H41" s="27"/>
      <c r="J41" s="83"/>
      <c r="K41" s="57" t="s">
        <v>0</v>
      </c>
      <c r="R41"/>
    </row>
    <row r="42" spans="1:18" ht="18.5" customHeight="1" thickBot="1" x14ac:dyDescent="0.4">
      <c r="C42" s="10" t="s">
        <v>35</v>
      </c>
      <c r="D42" s="53">
        <f>K43</f>
        <v>0</v>
      </c>
      <c r="F42" s="21"/>
      <c r="G42" s="21"/>
      <c r="H42" s="27"/>
      <c r="J42" s="64" t="s">
        <v>36</v>
      </c>
      <c r="K42" s="58" cm="1">
        <f t="array" ref="K42">SUM(COUNTIF($C$5:$C$29,$K$5:$K$8)*$L$5:$L$8)</f>
        <v>0</v>
      </c>
      <c r="R42"/>
    </row>
    <row r="43" spans="1:18" ht="20.5" customHeight="1" x14ac:dyDescent="0.35">
      <c r="C43" s="11" t="s">
        <v>53</v>
      </c>
      <c r="D43" s="54">
        <f>$K$50</f>
        <v>0</v>
      </c>
      <c r="F43" s="21"/>
      <c r="G43" s="21"/>
      <c r="H43" s="27"/>
      <c r="J43" s="64" t="s">
        <v>37</v>
      </c>
      <c r="K43" s="58">
        <f>($K$42/$K$45)*100</f>
        <v>0</v>
      </c>
      <c r="R43"/>
    </row>
    <row r="44" spans="1:18" ht="28" customHeight="1" x14ac:dyDescent="0.35">
      <c r="C44" s="12" t="s">
        <v>51</v>
      </c>
      <c r="D44" s="55">
        <f>$L$50</f>
        <v>0</v>
      </c>
      <c r="F44" s="21"/>
      <c r="G44" s="21"/>
      <c r="H44" s="27"/>
      <c r="J44" s="64" t="s">
        <v>38</v>
      </c>
      <c r="K44" s="59">
        <f>COUNTIF($C$4:$C$31,"REMOVE")</f>
        <v>0</v>
      </c>
      <c r="R44"/>
    </row>
    <row r="45" spans="1:18" ht="26.5" customHeight="1" x14ac:dyDescent="0.35">
      <c r="C45" s="12" t="s">
        <v>52</v>
      </c>
      <c r="D45" s="55">
        <f>$M$50</f>
        <v>0</v>
      </c>
      <c r="F45" s="21"/>
      <c r="G45" s="21"/>
      <c r="H45" s="39"/>
      <c r="J45" s="65" t="s">
        <v>39</v>
      </c>
      <c r="K45" s="59">
        <f>$K$46-$K$44</f>
        <v>22</v>
      </c>
      <c r="R45"/>
    </row>
    <row r="46" spans="1:18" ht="20" customHeight="1" thickBot="1" x14ac:dyDescent="0.4">
      <c r="C46" s="14" t="s">
        <v>19</v>
      </c>
      <c r="D46" s="53">
        <f>$N$50</f>
        <v>0</v>
      </c>
      <c r="F46" s="22"/>
      <c r="G46" s="22"/>
      <c r="H46" s="39"/>
      <c r="J46" s="66" t="s">
        <v>40</v>
      </c>
      <c r="K46" s="60">
        <v>22</v>
      </c>
      <c r="R46"/>
    </row>
    <row r="47" spans="1:18" ht="15" thickBot="1" x14ac:dyDescent="0.4">
      <c r="C47" s="28"/>
      <c r="D47" s="21"/>
      <c r="F47" s="21"/>
      <c r="G47" s="21"/>
      <c r="O47" s="4"/>
      <c r="P47"/>
      <c r="Q47"/>
    </row>
    <row r="48" spans="1:18" ht="18.5" x14ac:dyDescent="0.35">
      <c r="J48" s="67" t="s">
        <v>0</v>
      </c>
      <c r="K48" s="68" t="s">
        <v>41</v>
      </c>
      <c r="L48" s="68" t="s">
        <v>69</v>
      </c>
      <c r="M48" s="69" t="s">
        <v>70</v>
      </c>
      <c r="N48" s="70" t="s">
        <v>42</v>
      </c>
      <c r="O48" s="26"/>
      <c r="P48"/>
      <c r="Q48"/>
    </row>
    <row r="49" spans="3:17" x14ac:dyDescent="0.35">
      <c r="J49" s="64" t="s">
        <v>36</v>
      </c>
      <c r="K49" s="15" cm="1">
        <f t="array" ref="K49">SUM(COUNTIF($C$5:$C$13,$K$5:$K$8)*$L$5:$L$8)</f>
        <v>0</v>
      </c>
      <c r="L49" s="15" cm="1">
        <f t="array" ref="L49">SUM(COUNTIF($C$15:$C$16,$K$5:$K$8)*$L$5:$L$8)</f>
        <v>0</v>
      </c>
      <c r="M49" s="15" cm="1">
        <f t="array" ref="M49">SUM(COUNTIF($C$19:$C$21,$K$5:$K$8)*$L$5:$L$8)</f>
        <v>0</v>
      </c>
      <c r="N49" s="71" cm="1">
        <f t="array" ref="N49">SUM(COUNTIF($C$23:$C$29,$K$5:$K$8)*$L$5:$L$8)</f>
        <v>0</v>
      </c>
      <c r="O49" s="5"/>
      <c r="Q49"/>
    </row>
    <row r="50" spans="3:17" x14ac:dyDescent="0.35">
      <c r="J50" s="72" t="s">
        <v>37</v>
      </c>
      <c r="K50" s="15">
        <f>($K$49/$K$52)*100</f>
        <v>0</v>
      </c>
      <c r="L50" s="15">
        <f>($L$49/$L$52)*100</f>
        <v>0</v>
      </c>
      <c r="M50" s="15">
        <f>($M$49/$M$52)*100</f>
        <v>0</v>
      </c>
      <c r="N50" s="71">
        <f>($N$49/$N$52)*100</f>
        <v>0</v>
      </c>
      <c r="O50" s="5"/>
      <c r="Q50"/>
    </row>
    <row r="51" spans="3:17" x14ac:dyDescent="0.35">
      <c r="J51" s="72" t="s">
        <v>43</v>
      </c>
      <c r="K51" s="16">
        <f>COUNTIF($C$1:$C$7,"REMOVE")</f>
        <v>0</v>
      </c>
      <c r="L51" s="16">
        <f>COUNTIF($C$13:$C$17,"REMOVE")</f>
        <v>0</v>
      </c>
      <c r="M51" s="16">
        <f>COUNTIF($C$19:$C$22,"REMOVE")</f>
        <v>0</v>
      </c>
      <c r="N51" s="73">
        <f>COUNTIF($C$24:$C$28,"REMOVE")</f>
        <v>0</v>
      </c>
      <c r="O51" s="3"/>
      <c r="Q51"/>
    </row>
    <row r="52" spans="3:17" x14ac:dyDescent="0.35">
      <c r="C52" s="40"/>
      <c r="D52" s="84" t="s">
        <v>0</v>
      </c>
      <c r="E52" s="85"/>
      <c r="F52" s="85"/>
      <c r="G52" s="86"/>
      <c r="J52" s="74" t="s">
        <v>44</v>
      </c>
      <c r="K52" s="16">
        <f>$K$53-$K$51</f>
        <v>9</v>
      </c>
      <c r="L52" s="16">
        <f>$L$53-$L$51</f>
        <v>2</v>
      </c>
      <c r="M52" s="16">
        <f>$M$53-$M$51</f>
        <v>4</v>
      </c>
      <c r="N52" s="73">
        <f>$N$53-$N$51</f>
        <v>7</v>
      </c>
      <c r="O52" s="3"/>
      <c r="Q52"/>
    </row>
    <row r="53" spans="3:17" ht="15" thickBot="1" x14ac:dyDescent="0.4">
      <c r="C53" s="40"/>
      <c r="D53" s="41" t="s">
        <v>6</v>
      </c>
      <c r="E53" s="42" t="s">
        <v>7</v>
      </c>
      <c r="F53" s="43" t="s">
        <v>8</v>
      </c>
      <c r="G53" s="81" t="s">
        <v>77</v>
      </c>
      <c r="J53" s="66" t="s">
        <v>40</v>
      </c>
      <c r="K53" s="75">
        <v>9</v>
      </c>
      <c r="L53" s="75">
        <v>2</v>
      </c>
      <c r="M53" s="75">
        <v>4</v>
      </c>
      <c r="N53" s="76">
        <v>7</v>
      </c>
      <c r="O53" s="3"/>
      <c r="Q53"/>
    </row>
    <row r="54" spans="3:17" x14ac:dyDescent="0.35">
      <c r="C54" s="17" t="str">
        <f>B4</f>
        <v>Test item and controls</v>
      </c>
      <c r="D54" s="44">
        <f>COUNTIF($C$5:$C$13,"fulfilled")</f>
        <v>0</v>
      </c>
      <c r="E54" s="44">
        <f>COUNTIF($C$5:$C$13,"partially fulfilled")</f>
        <v>0</v>
      </c>
      <c r="F54" s="44">
        <f>COUNTIF($C$5:$C$13,"not fulfilled")</f>
        <v>0</v>
      </c>
      <c r="G54" s="44">
        <f>COUNTIF($C$5:$C$13,"not reported")</f>
        <v>0</v>
      </c>
      <c r="Q54"/>
    </row>
    <row r="55" spans="3:17" x14ac:dyDescent="0.35">
      <c r="C55" s="17" t="str">
        <f>B14</f>
        <v>Test System</v>
      </c>
      <c r="D55" s="44">
        <f>COUNTIF($C$15:$C$16,"fulfilled")</f>
        <v>0</v>
      </c>
      <c r="E55" s="44">
        <f>COUNTIF($C$15:$C$16,"partially fulfilled")</f>
        <v>0</v>
      </c>
      <c r="F55" s="44">
        <f>COUNTIF($C$15:$C$16,"not fulfilled")</f>
        <v>0</v>
      </c>
      <c r="G55" s="44">
        <f>COUNTIF($C$15:$C$16,"not reported")</f>
        <v>0</v>
      </c>
      <c r="Q55"/>
    </row>
    <row r="56" spans="3:17" x14ac:dyDescent="0.35">
      <c r="C56" s="17" t="str">
        <f>B17</f>
        <v>Administration of the test item</v>
      </c>
      <c r="D56" s="44">
        <f>COUNTIF($C$18:$C$21,"fulfilled")</f>
        <v>0</v>
      </c>
      <c r="E56" s="44">
        <f>COUNTIF($C$18:$C$21,"partially fulfilled")</f>
        <v>0</v>
      </c>
      <c r="F56" s="44">
        <f>COUNTIF($C$18:$C$21,"not fulfilled")</f>
        <v>0</v>
      </c>
      <c r="G56" s="44">
        <f>COUNTIF($C$18:$C$21,"not reported")</f>
        <v>0</v>
      </c>
      <c r="P56"/>
      <c r="Q56"/>
    </row>
    <row r="57" spans="3:17" x14ac:dyDescent="0.35">
      <c r="C57" s="17" t="str">
        <f>B22</f>
        <v>Data collection and analysis</v>
      </c>
      <c r="D57" s="44">
        <f>COUNTIF($C$23:$C$29,"fulfilled")</f>
        <v>0</v>
      </c>
      <c r="E57" s="44">
        <f>COUNTIF($C$23:$C$29,"partially fulfilled")</f>
        <v>0</v>
      </c>
      <c r="F57" s="44">
        <f>COUNTIF($C$23:$C$29,"not fulfilled")</f>
        <v>0</v>
      </c>
      <c r="G57" s="44">
        <f>COUNTIF($C$23:$C$29,"not reported")</f>
        <v>0</v>
      </c>
      <c r="P57"/>
      <c r="Q57"/>
    </row>
    <row r="58" spans="3:17" x14ac:dyDescent="0.35">
      <c r="P58"/>
      <c r="Q58"/>
    </row>
    <row r="59" spans="3:17" x14ac:dyDescent="0.35">
      <c r="P59"/>
      <c r="Q59"/>
    </row>
    <row r="60" spans="3:17" x14ac:dyDescent="0.35">
      <c r="P60"/>
      <c r="Q60"/>
    </row>
    <row r="61" spans="3:17" x14ac:dyDescent="0.35">
      <c r="P61"/>
      <c r="Q61"/>
    </row>
    <row r="62" spans="3:17" x14ac:dyDescent="0.35">
      <c r="P62"/>
      <c r="Q62"/>
    </row>
    <row r="63" spans="3:17" x14ac:dyDescent="0.35">
      <c r="C63" s="40"/>
      <c r="D63" s="87" t="s">
        <v>9</v>
      </c>
      <c r="E63" s="87"/>
      <c r="F63" s="87"/>
      <c r="K63"/>
      <c r="L63"/>
      <c r="M63"/>
      <c r="N63"/>
      <c r="O63"/>
      <c r="P63"/>
      <c r="Q63"/>
    </row>
    <row r="64" spans="3:17" x14ac:dyDescent="0.35">
      <c r="C64" s="40"/>
      <c r="D64" s="46" t="s">
        <v>45</v>
      </c>
      <c r="E64" s="47" t="s">
        <v>46</v>
      </c>
      <c r="F64" s="48" t="s">
        <v>47</v>
      </c>
      <c r="K64" s="8"/>
      <c r="L64" s="8"/>
      <c r="M64" s="26"/>
      <c r="N64" s="8"/>
      <c r="O64" s="26"/>
      <c r="P64"/>
      <c r="Q64"/>
    </row>
    <row r="65" spans="3:17" x14ac:dyDescent="0.35">
      <c r="C65" s="17" t="s">
        <v>48</v>
      </c>
      <c r="D65" s="44">
        <f>COUNTIF($C$33, "directly relevant")</f>
        <v>0</v>
      </c>
      <c r="E65" s="44">
        <f>COUNTIF($C$33, "indirectly relevant")</f>
        <v>0</v>
      </c>
      <c r="F65" s="44">
        <f>COUNTIF($C$33, "not relevant")</f>
        <v>0</v>
      </c>
      <c r="K65" s="5"/>
      <c r="L65" s="5"/>
      <c r="M65" s="5"/>
      <c r="N65" s="5"/>
      <c r="O65" s="5"/>
      <c r="P65"/>
      <c r="Q65"/>
    </row>
    <row r="66" spans="3:17" x14ac:dyDescent="0.35">
      <c r="C66" s="17" t="s">
        <v>69</v>
      </c>
      <c r="D66" s="44">
        <f>COUNTIF($C$34, "directly relevant")</f>
        <v>0</v>
      </c>
      <c r="E66" s="44">
        <f>COUNTIF($C$34, "indirectly relevant")</f>
        <v>0</v>
      </c>
      <c r="F66" s="44">
        <f>COUNTIF($C$34, "not relevant")</f>
        <v>0</v>
      </c>
      <c r="K66" s="5"/>
      <c r="L66" s="5"/>
      <c r="M66" s="5"/>
      <c r="N66" s="5"/>
      <c r="O66" s="5"/>
      <c r="P66"/>
      <c r="Q66"/>
    </row>
    <row r="67" spans="3:17" x14ac:dyDescent="0.35">
      <c r="C67" s="17" t="s">
        <v>49</v>
      </c>
      <c r="D67" s="44">
        <f>COUNTIF($C$35, "directly relevant")</f>
        <v>0</v>
      </c>
      <c r="E67" s="44">
        <f>COUNTIF($C$35, "indirectly relevant")</f>
        <v>0</v>
      </c>
      <c r="F67" s="44">
        <f>COUNTIF($C$35, "not relevant")</f>
        <v>0</v>
      </c>
      <c r="K67" s="3"/>
      <c r="L67" s="3"/>
      <c r="M67" s="3"/>
      <c r="N67" s="3"/>
      <c r="O67" s="3"/>
      <c r="P67"/>
      <c r="Q67"/>
    </row>
    <row r="68" spans="3:17" x14ac:dyDescent="0.35">
      <c r="C68" s="17" t="s">
        <v>71</v>
      </c>
      <c r="D68" s="44">
        <f>COUNTIF($C$36, "directly relevant")</f>
        <v>0</v>
      </c>
      <c r="E68" s="44">
        <f>COUNTIF($C$36, "indirectly relevant")</f>
        <v>0</v>
      </c>
      <c r="F68" s="44">
        <f>COUNTIF($C$36, "not relevant")</f>
        <v>0</v>
      </c>
      <c r="K68"/>
      <c r="L68"/>
      <c r="M68"/>
      <c r="N68"/>
      <c r="O68"/>
      <c r="P68"/>
      <c r="Q68"/>
    </row>
    <row r="69" spans="3:17" x14ac:dyDescent="0.35">
      <c r="C69" s="17" t="s">
        <v>72</v>
      </c>
      <c r="D69" s="44">
        <f>COUNTIF($C$37, "directly relevant")</f>
        <v>0</v>
      </c>
      <c r="E69" s="44">
        <f>COUNTIF($C$37, "indirectly relevant")</f>
        <v>0</v>
      </c>
      <c r="F69" s="44">
        <f>COUNTIF($C$37, "not relevant")</f>
        <v>0</v>
      </c>
      <c r="K69" s="8"/>
      <c r="L69" s="8"/>
      <c r="M69" s="26"/>
      <c r="N69" s="8"/>
      <c r="O69" s="26"/>
      <c r="P69"/>
      <c r="Q69"/>
    </row>
    <row r="70" spans="3:17" x14ac:dyDescent="0.35">
      <c r="C70" s="80" t="s">
        <v>73</v>
      </c>
      <c r="D70" s="44">
        <f>COUNTIF($C$38, "directly relevant")</f>
        <v>0</v>
      </c>
      <c r="E70" s="44">
        <f>COUNTIF($C$38, "indirectly relevant")</f>
        <v>0</v>
      </c>
      <c r="F70" s="44">
        <f>COUNTIF($C$38, "not relevant")</f>
        <v>0</v>
      </c>
      <c r="K70" s="5"/>
      <c r="L70" s="5"/>
      <c r="M70" s="5"/>
      <c r="N70" s="5"/>
      <c r="O70" s="5"/>
      <c r="P70"/>
      <c r="Q70"/>
    </row>
    <row r="71" spans="3:17" x14ac:dyDescent="0.35">
      <c r="C71" s="40" t="s">
        <v>50</v>
      </c>
      <c r="D71" s="40">
        <f>SUM(D65:D70)</f>
        <v>0</v>
      </c>
      <c r="E71" s="40">
        <f t="shared" ref="E71:F71" si="0">SUM(E65:E70)</f>
        <v>0</v>
      </c>
      <c r="F71" s="40">
        <f t="shared" si="0"/>
        <v>0</v>
      </c>
      <c r="K71" s="5"/>
      <c r="L71" s="5"/>
      <c r="M71" s="5"/>
      <c r="N71" s="5"/>
      <c r="O71" s="5"/>
      <c r="P71"/>
      <c r="Q71"/>
    </row>
    <row r="72" spans="3:17" x14ac:dyDescent="0.35">
      <c r="K72" s="3"/>
      <c r="L72" s="3"/>
      <c r="M72" s="3"/>
      <c r="N72" s="3"/>
      <c r="O72" s="3"/>
      <c r="P72"/>
      <c r="Q72"/>
    </row>
    <row r="73" spans="3:17" x14ac:dyDescent="0.35">
      <c r="K73"/>
      <c r="L73"/>
      <c r="M73"/>
      <c r="N73"/>
      <c r="O73"/>
      <c r="P73"/>
      <c r="Q73"/>
    </row>
    <row r="80" spans="3:17" x14ac:dyDescent="0.35">
      <c r="G80" s="45"/>
    </row>
    <row r="81" spans="7:8" x14ac:dyDescent="0.35">
      <c r="G81" s="49"/>
      <c r="H81" s="25"/>
    </row>
    <row r="82" spans="7:8" x14ac:dyDescent="0.35">
      <c r="G82" s="33"/>
      <c r="H82" s="30"/>
    </row>
    <row r="83" spans="7:8" x14ac:dyDescent="0.35">
      <c r="G83" s="33"/>
      <c r="H83" s="30"/>
    </row>
    <row r="84" spans="7:8" x14ac:dyDescent="0.35">
      <c r="G84" s="33"/>
      <c r="H84" s="30"/>
    </row>
    <row r="85" spans="7:8" x14ac:dyDescent="0.35">
      <c r="G85" s="33"/>
      <c r="H85" s="30"/>
    </row>
    <row r="86" spans="7:8" x14ac:dyDescent="0.35">
      <c r="G86" s="33"/>
      <c r="H86" s="30"/>
    </row>
    <row r="98" spans="1:7" x14ac:dyDescent="0.35">
      <c r="A98" s="6"/>
      <c r="E98" s="33"/>
      <c r="F98" s="33"/>
      <c r="G98" s="33"/>
    </row>
    <row r="99" spans="1:7" x14ac:dyDescent="0.35">
      <c r="A99" s="6"/>
      <c r="F99" s="50"/>
      <c r="G99" s="50"/>
    </row>
    <row r="100" spans="1:7" x14ac:dyDescent="0.35">
      <c r="A100" s="6"/>
      <c r="F100" s="50"/>
      <c r="G100" s="50"/>
    </row>
    <row r="101" spans="1:7" x14ac:dyDescent="0.35">
      <c r="A101" s="6"/>
      <c r="F101" s="51"/>
      <c r="G101" s="51"/>
    </row>
    <row r="102" spans="1:7" x14ac:dyDescent="0.35">
      <c r="A102" s="6"/>
      <c r="F102" s="28"/>
      <c r="G102" s="28"/>
    </row>
    <row r="103" spans="1:7" x14ac:dyDescent="0.35">
      <c r="A103" s="6"/>
    </row>
    <row r="104" spans="1:7" x14ac:dyDescent="0.35">
      <c r="A104" s="6"/>
      <c r="E104" s="45"/>
    </row>
  </sheetData>
  <mergeCells count="6">
    <mergeCell ref="J40:J41"/>
    <mergeCell ref="D52:G52"/>
    <mergeCell ref="D63:F63"/>
    <mergeCell ref="A1:I1"/>
    <mergeCell ref="C40:C41"/>
    <mergeCell ref="G40:G41"/>
  </mergeCells>
  <conditionalFormatting sqref="B3 B17 B22">
    <cfRule type="expression" dxfId="13" priority="5">
      <formula>$A4="Removed"</formula>
    </cfRule>
  </conditionalFormatting>
  <conditionalFormatting sqref="B4:B5 B19:B20">
    <cfRule type="expression" dxfId="12" priority="1">
      <formula>$A4="Removed"</formula>
    </cfRule>
  </conditionalFormatting>
  <conditionalFormatting sqref="B14">
    <cfRule type="expression" dxfId="11" priority="3">
      <formula>$A14="Removed"</formula>
    </cfRule>
  </conditionalFormatting>
  <conditionalFormatting sqref="B18 B23">
    <cfRule type="expression" dxfId="10" priority="35">
      <formula>#REF!="Removed"</formula>
    </cfRule>
  </conditionalFormatting>
  <conditionalFormatting sqref="B25:B28 B30:B36">
    <cfRule type="expression" dxfId="9" priority="4">
      <formula>$A25="Removed"</formula>
    </cfRule>
  </conditionalFormatting>
  <conditionalFormatting sqref="B38">
    <cfRule type="expression" dxfId="8" priority="2">
      <formula>$D38="Removed"</formula>
    </cfRule>
  </conditionalFormatting>
  <conditionalFormatting sqref="C3:C4 C30:C38">
    <cfRule type="beginsWith" dxfId="7" priority="22" operator="beginsWith" text="not determined">
      <formula>LEFT(C3,LEN("not determined"))="not determined"</formula>
    </cfRule>
  </conditionalFormatting>
  <conditionalFormatting sqref="C3:C38">
    <cfRule type="beginsWith" dxfId="6" priority="7" operator="beginsWith" text="not relevant">
      <formula>LEFT(C3,LEN("not relevant"))="not relevant"</formula>
    </cfRule>
    <cfRule type="beginsWith" dxfId="5" priority="8" operator="beginsWith" text="not fulfilled">
      <formula>LEFT(C3,LEN("not fulfilled"))="not fulfilled"</formula>
    </cfRule>
    <cfRule type="beginsWith" dxfId="4" priority="9" operator="beginsWith" text="indirectly">
      <formula>LEFT(C3,LEN("indirectly"))="indirectly"</formula>
    </cfRule>
    <cfRule type="beginsWith" dxfId="3" priority="10" operator="beginsWith" text="partially">
      <formula>LEFT(C3,LEN("partially"))="partially"</formula>
    </cfRule>
    <cfRule type="beginsWith" dxfId="2" priority="11" operator="beginsWith" text="directly relevant">
      <formula>LEFT(C3,LEN("directly relevant"))="directly relevant"</formula>
    </cfRule>
    <cfRule type="beginsWith" dxfId="1" priority="12" operator="beginsWith" text="fulfilled">
      <formula>LEFT(C3,LEN("fulfilled"))="fulfilled"</formula>
    </cfRule>
  </conditionalFormatting>
  <conditionalFormatting sqref="C5:C29">
    <cfRule type="containsText" dxfId="0" priority="6" operator="containsText" text="not reported">
      <formula>NOT(ISERROR(SEARCH("not reported",C5)))</formula>
    </cfRule>
  </conditionalFormatting>
  <dataValidations count="2">
    <dataValidation type="list" allowBlank="1" showInputMessage="1" showErrorMessage="1" sqref="C33:C38" xr:uid="{B026E766-C3EF-4A5C-B76C-D39B633E8EA0}">
      <formula1>$K$11:$K$13</formula1>
    </dataValidation>
    <dataValidation type="list" allowBlank="1" showInputMessage="1" showErrorMessage="1" sqref="C23:C29 C18:C21 C5:C13 C15:C16" xr:uid="{A5228086-9AF5-471C-AD12-460B0BFC7328}">
      <formula1>$K$5:$K$9</formula1>
    </dataValidation>
  </dataValidation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SciRAPplastic in vitro</vt:lpstr>
    </vt:vector>
  </TitlesOfParts>
  <Company>TECHNICAL UNIVERSITY OF DENMARK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Ida Due</dc:creator>
  <cp:lastModifiedBy>Henrieta Hlisnikova</cp:lastModifiedBy>
  <dcterms:created xsi:type="dcterms:W3CDTF">2024-09-03T19:57:43Z</dcterms:created>
  <dcterms:modified xsi:type="dcterms:W3CDTF">2025-12-19T10:38:43Z</dcterms:modified>
</cp:coreProperties>
</file>