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202300"/>
  <mc:AlternateContent xmlns:mc="http://schemas.openxmlformats.org/markup-compatibility/2006">
    <mc:Choice Requires="x15">
      <x15ac:absPath xmlns:x15ac="http://schemas.microsoft.com/office/spreadsheetml/2010/11/ac" url="P:\Biokemtox\RESEARCH DATA\Beronius' group\Henrieta 2023-2025\SciRAP\SciRAP_all\KI Web_SciRAP\SciRAP_Assessment sheets\NEW\"/>
    </mc:Choice>
  </mc:AlternateContent>
  <xr:revisionPtr revIDLastSave="0" documentId="13_ncr:1_{CBBDBF17-FAAE-4B2D-A923-500182E4BF9D}" xr6:coauthVersionLast="47" xr6:coauthVersionMax="47" xr10:uidLastSave="{00000000-0000-0000-0000-000000000000}"/>
  <bookViews>
    <workbookView xWindow="-28920" yWindow="-120" windowWidth="29040" windowHeight="15840" xr2:uid="{F5CA2C8D-965E-44C7-96A0-48922DFA8214}"/>
  </bookViews>
  <sheets>
    <sheet name="SciRAPnano_invitro_assessment"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9" i="2" l="1"/>
  <c r="G108" i="2"/>
  <c r="G107" i="2"/>
  <c r="G106" i="2"/>
  <c r="D109" i="2" l="1"/>
  <c r="D108" i="2"/>
  <c r="D107" i="2"/>
  <c r="F106" i="2"/>
  <c r="E106" i="2"/>
  <c r="D106" i="2"/>
  <c r="D97" i="2"/>
  <c r="F96" i="2"/>
  <c r="E96" i="2"/>
  <c r="D96" i="2"/>
  <c r="F95" i="2"/>
  <c r="E95" i="2"/>
  <c r="D95" i="2"/>
  <c r="F94" i="2"/>
  <c r="E94" i="2"/>
  <c r="D94" i="2"/>
  <c r="F93" i="2"/>
  <c r="E93" i="2"/>
  <c r="D93" i="2"/>
  <c r="D92" i="2"/>
  <c r="L100" i="2"/>
  <c r="L101" i="2" s="1"/>
  <c r="K100" i="2"/>
  <c r="K101" i="2" s="1"/>
  <c r="N98" i="2" a="1"/>
  <c r="N98" i="2" s="1"/>
  <c r="M98" i="2" a="1"/>
  <c r="M98" i="2" s="1"/>
  <c r="L98" i="2" a="1"/>
  <c r="L98" i="2" s="1"/>
  <c r="K98" i="2" a="1"/>
  <c r="K98" i="2" s="1"/>
  <c r="K82" i="2" a="1"/>
  <c r="K82" i="2" s="1"/>
  <c r="L93" i="2"/>
  <c r="L94" i="2" s="1"/>
  <c r="L91" i="2" a="1"/>
  <c r="L91" i="2" s="1"/>
  <c r="P91" i="2" a="1"/>
  <c r="P91" i="2" s="1"/>
  <c r="O91" i="2" a="1"/>
  <c r="O91" i="2" s="1"/>
  <c r="N91" i="2" a="1"/>
  <c r="N91" i="2" s="1"/>
  <c r="M91" i="2" a="1"/>
  <c r="M91" i="2" s="1"/>
  <c r="K91" i="2" a="1"/>
  <c r="K91" i="2" s="1"/>
  <c r="L84" i="2"/>
  <c r="L85" i="2" s="1"/>
  <c r="K84" i="2"/>
  <c r="L82" i="2" a="1"/>
  <c r="L82" i="2" s="1"/>
  <c r="F124" i="2"/>
  <c r="E124" i="2"/>
  <c r="D124" i="2"/>
  <c r="F123" i="2"/>
  <c r="E123" i="2"/>
  <c r="D123" i="2"/>
  <c r="F122" i="2"/>
  <c r="E122" i="2"/>
  <c r="D122" i="2"/>
  <c r="F121" i="2"/>
  <c r="E121" i="2"/>
  <c r="D121" i="2"/>
  <c r="F109" i="2"/>
  <c r="E109" i="2"/>
  <c r="C109" i="2"/>
  <c r="F108" i="2"/>
  <c r="E108" i="2"/>
  <c r="C108" i="2"/>
  <c r="F107" i="2"/>
  <c r="E107" i="2"/>
  <c r="C107" i="2"/>
  <c r="C106" i="2"/>
  <c r="N100" i="2"/>
  <c r="N101" i="2" s="1"/>
  <c r="M100" i="2"/>
  <c r="M101" i="2" s="1"/>
  <c r="F97" i="2"/>
  <c r="E97" i="2"/>
  <c r="C97" i="2"/>
  <c r="C96" i="2"/>
  <c r="C95" i="2"/>
  <c r="P93" i="2"/>
  <c r="P94" i="2" s="1"/>
  <c r="O93" i="2"/>
  <c r="O94" i="2" s="1"/>
  <c r="N93" i="2"/>
  <c r="N94" i="2" s="1"/>
  <c r="M93" i="2"/>
  <c r="M94" i="2" s="1"/>
  <c r="K93" i="2"/>
  <c r="K94" i="2" s="1"/>
  <c r="C94" i="2"/>
  <c r="F92" i="2"/>
  <c r="E92" i="2"/>
  <c r="C92" i="2"/>
  <c r="L92" i="2" l="1"/>
  <c r="D84" i="2" s="1"/>
  <c r="K85" i="2"/>
  <c r="K83" i="2" s="1"/>
  <c r="D82" i="2" s="1"/>
  <c r="K99" i="2"/>
  <c r="E83" i="2" s="1"/>
  <c r="N99" i="2"/>
  <c r="E87" i="2" s="1"/>
  <c r="L99" i="2"/>
  <c r="E85" i="2" s="1"/>
  <c r="F125" i="2"/>
  <c r="E125" i="2"/>
  <c r="D125" i="2"/>
  <c r="L83" i="2"/>
  <c r="E82" i="2" s="1"/>
  <c r="N92" i="2"/>
  <c r="D86" i="2" s="1"/>
  <c r="O92" i="2"/>
  <c r="D87" i="2" s="1"/>
  <c r="M92" i="2"/>
  <c r="D85" i="2" s="1"/>
  <c r="P92" i="2"/>
  <c r="D88" i="2" s="1"/>
  <c r="M99" i="2"/>
  <c r="E86" i="2" s="1"/>
  <c r="K92" i="2"/>
  <c r="D83" i="2"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Henrieta Hlisnikova</author>
  </authors>
  <commentList>
    <comment ref="B51" authorId="0" shapeId="0" xr:uid="{8AB9CB28-08BF-47AE-BF27-23AC1230DDFC}">
      <text>
        <r>
          <rPr>
            <b/>
            <sz val="9"/>
            <color indexed="81"/>
            <rFont val="Tahoma"/>
            <family val="2"/>
          </rPr>
          <t>Guidance:</t>
        </r>
        <r>
          <rPr>
            <sz val="9"/>
            <color indexed="81"/>
            <rFont val="Tahoma"/>
            <family val="2"/>
          </rPr>
          <t xml:space="preserve">
Purity of the test item, or the composition of substances in a mixture can potentially affect study results. Purity and composition is also an important aspect to consider in terms of the relevance of the test item to the compound being risk assessed. Ideally, in the case of single compounds, the test chemical should be of the highest available purity. 
Here you can also consider other aspects of the test item, such as physicochemical properties or the composition and characteristics of a nanomaterial, which may affect study results. 
</t>
        </r>
        <r>
          <rPr>
            <u/>
            <sz val="9"/>
            <color indexed="81"/>
            <rFont val="Tahoma"/>
            <family val="2"/>
          </rPr>
          <t xml:space="preserve">
How to judge this criterion:</t>
        </r>
        <r>
          <rPr>
            <sz val="9"/>
            <color indexed="81"/>
            <rFont val="Tahoma"/>
            <family val="2"/>
          </rPr>
          <t xml:space="preserve">
Fulfilled – The test item has been clearly identified and characterized and is of sufficient purity. In cases of mixtures, the composition of substances is well characterized and their individual purities are sufficient. There is no suspicion that impurities or any other physicochemical properties of the test item has affected the results of the study.
Partially fulfilled – The purity of the test item or mixture has not been described but it is unlikely that impurities or other physicochemical properties of the test item are present that would significantly affect the results of the study.
Not fulfilled – The test item or mixture is likely to contain impurities or have physicochemical properties that can affect study results.
</t>
        </r>
      </text>
    </comment>
    <comment ref="B52" authorId="0" shapeId="0" xr:uid="{703D4CBF-F0F6-43C6-8914-7F7B55497745}">
      <text>
        <r>
          <rPr>
            <b/>
            <sz val="9"/>
            <color indexed="81"/>
            <rFont val="Tahoma"/>
            <family val="2"/>
          </rPr>
          <t>Guidance:</t>
        </r>
        <r>
          <rPr>
            <sz val="9"/>
            <color indexed="81"/>
            <rFont val="Tahoma"/>
            <family val="2"/>
          </rPr>
          <t xml:space="preserve">
Sample preparation is widely recognized as one of the most critical steps towards successful  characterization and subsequent testing of nanomaterials, as it is expected to affect agglomeration or aggregation, which in turn affects the following physiochemical properties characterization, cell exposure, cytotoxicity, dose selection and genotoxicity(1). Preparation protocols may be strongly dependent on the nature of the sample to be dispersed. Thus, selected sample preparation procedure should be justified and sufficiently reported. The homogenous dispersion and consistent concentration should be created by appropriate sample preparation procedure. 
Common issues to be considered regarding sample preparation include storage, colloidal and chemical stability of the tested nanomaterial, the chemical composition of the test media (which affects particle aggregation/agglomeration), characterization of stock dispersions and characterization of samples (prepared from stock dispersions) prior to administration/testing. The Guidance on Sample Preparation and Dosimetry for the Safety Testing of Manufactured Nanomaterials OECD No. 36 13 ENV/JM/MONO(2012)40 has the best practice(2).
Instead of “solution”, the term “dispersion” is recommended to be used in nanomaterials due to the fact that nanomaterials colloids are dispersed rather than dissolved in the medium(2).
</t>
        </r>
        <r>
          <rPr>
            <u/>
            <sz val="9"/>
            <color indexed="81"/>
            <rFont val="Tahoma"/>
            <family val="2"/>
          </rPr>
          <t>How to judge this criterion:</t>
        </r>
        <r>
          <rPr>
            <sz val="9"/>
            <color indexed="81"/>
            <rFont val="Tahoma"/>
            <family val="2"/>
          </rPr>
          <t xml:space="preserve">
Fulfilled – A dispersion was created following appropriate sample preparation method.  
Partially fulfilled – The dispersion of the test item at the concentration used has not been described but based on the methods description it is likely that the test item was stably dispersed at the concentrations used. 
Not fulfilled – It is suspected that the test item was not stably dispersed in the test system or it is assumed that the test item was unstably dispersed at the concentration used.
</t>
        </r>
      </text>
    </comment>
    <comment ref="B53" authorId="0" shapeId="0" xr:uid="{A7BD767D-874F-4800-BFFB-3228BC82847D}">
      <text>
        <r>
          <rPr>
            <b/>
            <sz val="9"/>
            <color indexed="81"/>
            <rFont val="Tahoma"/>
            <family val="2"/>
          </rPr>
          <t>Guidance:</t>
        </r>
        <r>
          <rPr>
            <sz val="9"/>
            <color indexed="81"/>
            <rFont val="Tahoma"/>
            <family val="2"/>
          </rPr>
          <t xml:space="preserve">
Transformations of NMs due to the time effect (aging), storage of the dispersions under different conditions and capping agent used to stabilize them, has been suggested as one of the most significant contributors to the contradictory in vitro toxicity results observed in the literature for identical NMs.
In some cases, the temporal changes in NMs' properties in different media are inevitable, even under optimal conditions. It may modulate NMs’ toxicity, by altering their dissolution rate or agglomeration state which affects bioavailability, leading to discrepancies of administered vs. delivered dose. Hence, aging needs to be assessed in parallel with the assessment of effects. For instance, the NMs' physicochemical parameters such as size/agglomeration, degradation, surface charge and dissolution throughout the duration of the study are periodically monitored to ensure that any changes can be accounted for in the data interpretation and analysis (3). 
Moreover, the test condition may alter the physiochemical properties of NMs. For instance, the surface area of NM would be affected by the high ionic strength of test-specific culture media, resulting in high particle agglomeration(4). 
</t>
        </r>
        <r>
          <rPr>
            <u/>
            <sz val="9"/>
            <color indexed="81"/>
            <rFont val="Tahoma"/>
            <family val="2"/>
          </rPr>
          <t>How to judge this criterion:</t>
        </r>
        <r>
          <rPr>
            <sz val="9"/>
            <color indexed="81"/>
            <rFont val="Tahoma"/>
            <family val="2"/>
          </rPr>
          <t xml:space="preserve">
Fulfilled: There is no suspicion that transformation or temporal changes of physicochemical properties of the test item have significantly affected the study result. 
Partly fulfilled: It is suspected that the transformation or temporal changes of the physio-chem properties of test item but it is unlikely that transformation of the test NM is present that significantly impact the results of the study.
Not fulfilled: The transformation of the test NM is likely to happen and may affect study results.
</t>
        </r>
      </text>
    </comment>
    <comment ref="B54" authorId="0" shapeId="0" xr:uid="{03A44B98-0992-4B37-B7A7-646876CE633A}">
      <text>
        <r>
          <rPr>
            <b/>
            <sz val="9"/>
            <color indexed="81"/>
            <rFont val="Tahoma"/>
            <family val="2"/>
          </rPr>
          <t>Guidance:</t>
        </r>
        <r>
          <rPr>
            <sz val="9"/>
            <color indexed="81"/>
            <rFont val="Tahoma"/>
            <family val="2"/>
          </rPr>
          <t xml:space="preserve">
A solvent or vehicle is “any agent which serves as a carrier used to mix, disperse, or solubilize the test item or reference item to facilitate the administration/application to the test system” (OECD 1998). The choice of solvent will be determined by the solubility of the test item, as well as the test system used. 
The test item is usually dissolved in ethanol or DMSO as vehicle. The final solvent concentration in the test system is commonly &lt;=1% (OECD 2018).
</t>
        </r>
        <r>
          <rPr>
            <u/>
            <sz val="9"/>
            <color indexed="81"/>
            <rFont val="Tahoma"/>
            <family val="2"/>
          </rPr>
          <t xml:space="preserve">
How to judge this criterion:</t>
        </r>
        <r>
          <rPr>
            <sz val="9"/>
            <color indexed="81"/>
            <rFont val="Tahoma"/>
            <family val="2"/>
          </rPr>
          <t xml:space="preserve">
Fulfilled – ethanol, DMSO or water or another common and historically well-characterized solvent. The concentration of the solvent was appropriate and it is not expected to interfere with the results. 
Partially fulfilled – the solvent was not well characterized or is not commonly used in this context, or the solvent/dispersant concentration was not clearly stated, but there are no obvious concerns that it interferes with the results.
Not fulfilled – the solvent used was clearly interfering with the results or the solvent concentration was too high.
</t>
        </r>
      </text>
    </comment>
    <comment ref="B55" authorId="0" shapeId="0" xr:uid="{E58AE26D-D4B9-42B0-AAB5-FA233F714BB7}">
      <text>
        <r>
          <rPr>
            <b/>
            <sz val="9"/>
            <color indexed="81"/>
            <rFont val="Tahoma"/>
            <family val="2"/>
          </rPr>
          <t>Guidance:</t>
        </r>
        <r>
          <rPr>
            <sz val="9"/>
            <color indexed="81"/>
            <rFont val="Tahoma"/>
            <family val="2"/>
          </rPr>
          <t xml:space="preserve">
A solvent (vehicle) control that is not treated with the test item should always be included as it is critical for determining treatment-related effects. 
Control samples should be handled in the same way as treated samples. 
</t>
        </r>
        <r>
          <rPr>
            <u/>
            <sz val="9"/>
            <color indexed="81"/>
            <rFont val="Tahoma"/>
            <family val="2"/>
          </rPr>
          <t>How to judge this criterion:</t>
        </r>
        <r>
          <rPr>
            <sz val="9"/>
            <color indexed="81"/>
            <rFont val="Tahoma"/>
            <family val="2"/>
          </rPr>
          <t xml:space="preserve">
Fulfilled – An untreated solvent control was included.
Partially fulfilled – It is not explicitly stated that an untreated solvent control was included, but it is likely that it was included.
Not fulfilled – no untreated solvent control was included.
</t>
        </r>
      </text>
    </comment>
    <comment ref="B56" authorId="0" shapeId="0" xr:uid="{FC0A0569-036B-43DB-9E08-6FC31181DBD9}">
      <text>
        <r>
          <rPr>
            <b/>
            <sz val="9"/>
            <color indexed="81"/>
            <rFont val="Tahoma"/>
            <family val="2"/>
          </rPr>
          <t>Guidance:</t>
        </r>
        <r>
          <rPr>
            <sz val="9"/>
            <color indexed="81"/>
            <rFont val="Tahoma"/>
            <family val="2"/>
          </rPr>
          <t xml:space="preserve">
The usage of dispersant/stabilizer should be justified practical reasons. The type and amount of dispersant should be proper, not changing the shape and agglomeration state of NMs in the medium or exaggerating the toxicity (additive or synergistic effect) of the test substance(5) (6). Dispersant similar to what would be found in the target tissue, such as bronchoalveolar lavage fluid (BALF) or mimic BALF for inhalation studies, should be considered first.
Besides, if a dispersant or stabilizer was used during sample preparation, it should be added to the solvent control as the dispersant alone (e.g., Pluronic dispersants) can induce adverse effects, particularly upon sonication.
</t>
        </r>
        <r>
          <rPr>
            <u/>
            <sz val="9"/>
            <color indexed="81"/>
            <rFont val="Tahoma"/>
            <family val="2"/>
          </rPr>
          <t>How to judge this criterion:</t>
        </r>
        <r>
          <rPr>
            <sz val="9"/>
            <color indexed="81"/>
            <rFont val="Tahoma"/>
            <family val="2"/>
          </rPr>
          <t xml:space="preserve">
Fulfilled: The type and amount of dispersant/stabilizer used is justified appropriate and expected not to interfere with the study result. Or the dispersant/stabilizer was not used.
Partly fulfilled: the type of the dispersant/stabilizer is not commonly used in this context, or the type and amount is not clearly stated. But there are no obvious concerns that it interferes with the results.
Not fulfilled: the dispersant/stabilizer used was clearly interfering with the results or the concentration was too high. 
</t>
        </r>
      </text>
    </comment>
    <comment ref="B57" authorId="0" shapeId="0" xr:uid="{DFA71F72-8F6A-4C4D-809E-DDFBF25EC531}">
      <text>
        <r>
          <rPr>
            <b/>
            <sz val="9"/>
            <color indexed="81"/>
            <rFont val="Tahoma"/>
            <family val="2"/>
          </rPr>
          <t>Guidance:</t>
        </r>
        <r>
          <rPr>
            <sz val="9"/>
            <color indexed="81"/>
            <rFont val="Tahoma"/>
            <family val="2"/>
          </rPr>
          <t xml:space="preserve">
A positive control is a substance known to induce a positive response in a specific test system. Alternatively, it is defined as a sample or replicate “containing all components of a test system and treated with a substance known to induce a positive response” (e.g. OECD TG No. 437, 439, 491, 494). The positive control is included and monitored to ensure that the test system is performing as expected and able to detect effects in the intended endpoints. Thus, the positive control must be carefully chosen so that the sensitivity is appropriately captured relative to the toxicity of the test item. 
Besides chemical controls, NM-based controls are recommended to confirm the sensitivity of the techniques for NMs, to benchmark the NM biological effects, and to evaluate potential NM interferences with the assay. The appropriateness of the positive control will also depend on the system and test model used, including different models available for the same type of test. 
Positive control samples should be handled in the same way as treated samples.
</t>
        </r>
        <r>
          <rPr>
            <u/>
            <sz val="9"/>
            <color indexed="81"/>
            <rFont val="Tahoma"/>
            <family val="2"/>
          </rPr>
          <t>How to judge this criterion:</t>
        </r>
        <r>
          <rPr>
            <sz val="9"/>
            <color indexed="81"/>
            <rFont val="Tahoma"/>
            <family val="2"/>
          </rPr>
          <t xml:space="preserve">
Fulfilled – An appropriate positive control was included. The expected effect was observed in the positive control and the positive control treatment was appropriate in terms of similar mechanism as the test item and effects observed for the measured endpoints.
Partially fulfilled – It is likely but not explicitly stated that a positive control was included, or the appropriateness of the positive control is not fully established but it is likely appropriate, or a historical positive control was referred to.
Not fulfilled – no positive control was included, or the expected effect was not observed from the positive control treatment.
</t>
        </r>
      </text>
    </comment>
    <comment ref="B59" authorId="0" shapeId="0" xr:uid="{40077488-67EC-4EAB-9788-66427EA341EB}">
      <text>
        <r>
          <rPr>
            <b/>
            <sz val="9"/>
            <color indexed="81"/>
            <rFont val="Tahoma"/>
            <family val="2"/>
          </rPr>
          <t>Guidance:</t>
        </r>
        <r>
          <rPr>
            <sz val="9"/>
            <color indexed="81"/>
            <rFont val="Tahoma"/>
            <family val="2"/>
          </rPr>
          <t xml:space="preserve">
The choice of test system (cell line / cells / tissue / organ /embryo / sub-cellular fractions) is based on a number of considerations, including knowledge regarding metabolism and mode of action. 
Reliability, in this context, refers to whether the test system has been shown to generate reproducible results for the type of endpoints investigated. 
The sensitivity of the test system relates to the ability to detect changes in the endpoints investigated in the model. 
</t>
        </r>
        <r>
          <rPr>
            <u/>
            <sz val="9"/>
            <color indexed="81"/>
            <rFont val="Tahoma"/>
            <family val="2"/>
          </rPr>
          <t>How to judge this criterion:</t>
        </r>
        <r>
          <rPr>
            <sz val="9"/>
            <color indexed="81"/>
            <rFont val="Tahoma"/>
            <family val="2"/>
          </rPr>
          <t xml:space="preserve">
Fulfilled – The test system used is well-established or the reliability and sensitivity of the test system is clearly described. In case metabolism of the test item is relevant for the toxicity, the metabolic competence of the test system is well-established or it is clearly stated that the test system has the appropriate metabolic competence.
Partially fulfilled – It is likely that the test system is reliable and sensitive but it is not a well-established system and reliability and sensitivity of the test system is not clearly described. In case metabolism of the test item is relevant for the toxicity, it is likely that the test system has the appropriate metabolic competence, although it is not clearly stated.
Not fulfilled – there is available information that indicates that the test system is either insensitive or clearly unreliable for studying the test item or for investigating the endpoints considered. Or the expected outcome is lacking from positive control, if included. Or the test system lacks metabolic competence required to assess the toxicity of the test item.</t>
        </r>
      </text>
    </comment>
    <comment ref="B60" authorId="0" shapeId="0" xr:uid="{98E3E156-E06B-47D3-8142-F1D37A3C80F2}">
      <text>
        <r>
          <rPr>
            <b/>
            <sz val="9"/>
            <color indexed="81"/>
            <rFont val="Tahoma"/>
            <family val="2"/>
          </rPr>
          <t>Guidance:</t>
        </r>
        <r>
          <rPr>
            <sz val="9"/>
            <color indexed="81"/>
            <rFont val="Tahoma"/>
            <family val="2"/>
          </rPr>
          <t xml:space="preserve">
Conditions for cultivation and/or maintenance of the cell line / cells / tissue / organ /embryo should be appropriate. This includes e.g. incubation temperature, humidity, CO2 concentration, media used, number of cell passages, control of contamination.  Guidance for Good Cell Culture Practice (GCCP) describes the best practice (Coecke et al. 2005). 
</t>
        </r>
        <r>
          <rPr>
            <u/>
            <sz val="9"/>
            <color indexed="81"/>
            <rFont val="Tahoma"/>
            <family val="2"/>
          </rPr>
          <t>How to judge this criterion:</t>
        </r>
        <r>
          <rPr>
            <sz val="9"/>
            <color indexed="81"/>
            <rFont val="Tahoma"/>
            <family val="2"/>
          </rPr>
          <t xml:space="preserve">
Fulfilled – Conditions for cultivation and/or maintenance have been fully described and were in line with standard recommendations for the test system.
Partially fulfilled – Most of the conditions for cultivation and/or maintenance were described and are in line with standard recommendations for the test system. Others deviated from standard recommendations or were not reported.
Not fulfilled – Most of the conditions for cultivation and/or maintenance were not described or were not in line with standard recommendations for the test system. 
</t>
        </r>
      </text>
    </comment>
    <comment ref="B62" authorId="0" shapeId="0" xr:uid="{5E92E85B-C582-4A02-83E8-328E0F6A704E}">
      <text>
        <r>
          <rPr>
            <b/>
            <sz val="9"/>
            <color indexed="81"/>
            <rFont val="Tahoma"/>
            <family val="2"/>
          </rPr>
          <t>Guidance:</t>
        </r>
        <r>
          <rPr>
            <sz val="9"/>
            <color indexed="81"/>
            <rFont val="Tahoma"/>
            <family val="2"/>
          </rPr>
          <t xml:space="preserve">
The duration of exposure should be adapted to the test system and endpoint.
How to judge this criterion:
Fulfilled – the duration of exposure of the test compound is clearly suitable for the test system and endpoint.
Partially fulfilled – the duration of exposure of the test compound is suitable for the test system and endpoint with some deviation.
Not fulfilled - the duration of exposure of the test compound is not suitable for the test system and endpoint.</t>
        </r>
      </text>
    </comment>
    <comment ref="B63" authorId="0" shapeId="0" xr:uid="{2818E02F-0EA2-49E8-9673-A1533210FA58}">
      <text>
        <r>
          <rPr>
            <b/>
            <sz val="9"/>
            <color indexed="81"/>
            <rFont val="Tahoma"/>
            <family val="2"/>
          </rPr>
          <t>Guidance:</t>
        </r>
        <r>
          <rPr>
            <sz val="9"/>
            <color indexed="81"/>
            <rFont val="Tahoma"/>
            <family val="2"/>
          </rPr>
          <t xml:space="preserve">
The concentrations used should be adapted to the test system and endpoint.
How to judge this criterion:
Fulfilled – the concentrations of the test compound are clearly suitable for the test system and endpoint.
Partially fulfilled – the concentrations of the test compound are suitable for the test system and endpoint with some deviation.
Not fulfilled - the concentrations of the test compound are not suitable for the test system and endpoint.</t>
        </r>
      </text>
    </comment>
    <comment ref="B64" authorId="0" shapeId="0" xr:uid="{D960EE3E-B735-40DB-9C80-C84B2B84BDAB}">
      <text>
        <r>
          <rPr>
            <b/>
            <sz val="9"/>
            <color indexed="81"/>
            <rFont val="Tahoma"/>
            <family val="2"/>
          </rPr>
          <t xml:space="preserve">Guidance:
</t>
        </r>
        <r>
          <rPr>
            <sz val="9"/>
            <color indexed="81"/>
            <rFont val="Tahoma"/>
            <family val="2"/>
          </rPr>
          <t>Test conditions during and after exposure to the test compound should be appropriate. This includes e.g. media and serum used, cell density, incubation temperature, humidity, CO2 concentration.  
How to judge this criterion:
Fulfilled – Test conditions during and after exposure to the test compound have been fully described and were appropriate.
Partially fulfilled – Most of the test conditions during and after exposure to the test compound were described and were appropriate. Others deviated from standard recommendations or were not reported.
Not fulfilled – Most of the conditions test conditions during and after exposure to the test compound were not described or were not in line with standard recommendations.</t>
        </r>
      </text>
    </comment>
    <comment ref="B66" authorId="0" shapeId="0" xr:uid="{3E77B5D4-25D2-4CDB-ADDA-866143C295D0}">
      <text>
        <r>
          <rPr>
            <b/>
            <sz val="9"/>
            <color indexed="81"/>
            <rFont val="Tahoma"/>
            <family val="2"/>
          </rPr>
          <t>Guidance:</t>
        </r>
        <r>
          <rPr>
            <sz val="9"/>
            <color indexed="81"/>
            <rFont val="Tahoma"/>
            <family val="2"/>
          </rPr>
          <t xml:space="preserve">
The reliability of the tests and methods refers to whether they are known to generate reproducible results for the type of endpoints investigated, e.g. if the methods have been validated across different laboratories.
The sensitivity of the methods relates to the ability to detect changes in the endpoints investigated.
How to judge this criterion:
Fulfilled – there is no information that suggests that the test methods are insensitive or unreliable in this context.
Partially fulfilled – it is suspected that one or more of the methods applied may be insensitive or unreliable.
Not fulfilled – there is available information that indicates that one or more of the methods applied is either insensitive or clearly unreliable for studies of the test compound or for investigating the endpoints considered. Or the expected outcome is lacking from positive controls, if included, indicating that one or more of the methods are insensitive.</t>
        </r>
      </text>
    </comment>
    <comment ref="B67" authorId="0" shapeId="0" xr:uid="{7B32283A-C51F-42C2-842F-8DAADDC66B01}">
      <text>
        <r>
          <rPr>
            <b/>
            <sz val="9"/>
            <color indexed="81"/>
            <rFont val="Tahoma"/>
            <family val="2"/>
          </rPr>
          <t>Guidance:</t>
        </r>
        <r>
          <rPr>
            <sz val="9"/>
            <color indexed="81"/>
            <rFont val="Tahoma"/>
            <family val="2"/>
          </rPr>
          <t xml:space="preserve">
The physiochemical properties (e.g., high adsorption capacity, optical properties, surface charge, and catalytic activities) of the tested NM might interfere the chosen test method. For example, Double-Strand Breaks (DSB) assay could be used in SWCNTs genotoxicity testing. However, if NMs with autofluorescence were tested, they would interfere with the quantification of foci. 
The test methods need to be adapted for NMs specifically in order to avoid interference. For example, OECD Test Guidelines not appropriate for highly insoluble substances may be applicable for nanomaterials with specific adaptation.
</t>
        </r>
        <r>
          <rPr>
            <u/>
            <sz val="9"/>
            <color indexed="81"/>
            <rFont val="Tahoma"/>
            <family val="2"/>
          </rPr>
          <t>How to judge this criterion:</t>
        </r>
        <r>
          <rPr>
            <sz val="9"/>
            <color indexed="81"/>
            <rFont val="Tahoma"/>
            <family val="2"/>
          </rPr>
          <t xml:space="preserve">
Fulfilled- The potential interference of the test item with the test method was addressed or justified unlikely to affect the study result.
Partially fulfilled- The potential interference of the test item with the test method was not reported but expected unlikely to happen.
Not fulfilled- There is available information that indicates the test method could not be performed accurately due to the potential interference of the test item which affects the result.
</t>
        </r>
      </text>
    </comment>
    <comment ref="B68" authorId="0" shapeId="0" xr:uid="{1E92DB86-C84E-4CBD-9159-6D7A1FE83953}">
      <text>
        <r>
          <rPr>
            <b/>
            <sz val="9"/>
            <color indexed="81"/>
            <rFont val="Tahoma"/>
            <family val="2"/>
          </rPr>
          <t xml:space="preserve">Guidance:
</t>
        </r>
        <r>
          <rPr>
            <sz val="9"/>
            <color indexed="81"/>
            <rFont val="Tahoma"/>
            <family val="2"/>
          </rPr>
          <t xml:space="preserve">Sample size should be large enough to ensure sufficient statistical power to detect any effects in the endpoints measured.
How to judge this criterion:
Fulfilled – a sufficient number of replicates or repetitions of the experiment were included.
Partially fulfilled – a lower than usual number of replicates were used, which may have caused lower sensitivity/statistical power of the study.
Not fulfilled – the number of replicates was clearly insufficient.
</t>
        </r>
      </text>
    </comment>
    <comment ref="B69" authorId="0" shapeId="0" xr:uid="{98C8F618-AB27-4330-86F4-7B4BB9435848}">
      <text>
        <r>
          <rPr>
            <b/>
            <sz val="9"/>
            <color indexed="81"/>
            <rFont val="Tahoma"/>
            <family val="2"/>
          </rPr>
          <t xml:space="preserve">Guidance:
</t>
        </r>
        <r>
          <rPr>
            <sz val="9"/>
            <color indexed="81"/>
            <rFont val="Tahoma"/>
            <family val="2"/>
          </rPr>
          <t xml:space="preserve">The time points for the measurements should be adapted to the test system and endpoint.
How to judge this criterion:
Fulfilled – the time points for the measurements is clearly suitable for the test system and endpoint.
Partially fulfilled – time points for the measurements is suitable for the test system and endpoint with some deviation.
Not fulfilled - time points for the measurements is not suitable for the test system and endpoint.
</t>
        </r>
      </text>
    </comment>
    <comment ref="B70" authorId="0" shapeId="0" xr:uid="{79DD9FA8-5937-485A-9480-291499E281F0}">
      <text>
        <r>
          <rPr>
            <b/>
            <sz val="9"/>
            <color indexed="81"/>
            <rFont val="Tahoma"/>
            <family val="2"/>
          </rPr>
          <t xml:space="preserve">Guidance:
</t>
        </r>
        <r>
          <rPr>
            <sz val="9"/>
            <color indexed="81"/>
            <rFont val="Tahoma"/>
            <family val="2"/>
          </rPr>
          <t>Cytotoxicity might significantly affect study results and conclusions should only be made based on conditions (concentration of test compound and exposure duration) that do not cause significant cytotoxicity.
How to judge this criterion:
Fulfilled – cytotoxicity was measured and the test compound did not cause cytotoxicity at the relevant concentrations and exposure time.
Partially fulfilled – cytotoxicity was measured and the test compound cause minor cytotoxicity at the relevant concentrations and exposure time that did not affect the results.
Not fulfilled - Cytotoxicity was not measured. Or cytotoxicity was measured and the test compound caused cytotoxicity at the relevant concentrations and exposure time.</t>
        </r>
      </text>
    </comment>
    <comment ref="B71" authorId="0" shapeId="0" xr:uid="{775B84B2-08E2-4C61-AF16-F0C1E0649A02}">
      <text>
        <r>
          <rPr>
            <b/>
            <sz val="9"/>
            <color indexed="81"/>
            <rFont val="Tahoma"/>
            <family val="2"/>
          </rPr>
          <t xml:space="preserve">Guidance:
</t>
        </r>
        <r>
          <rPr>
            <sz val="9"/>
            <color indexed="81"/>
            <rFont val="Tahoma"/>
            <family val="2"/>
          </rPr>
          <t xml:space="preserve">The choice of statistical analyses will depend on the type of study and the nature of the endpoints measured.
OECD test guidelines and corresponding guidance documents provide some recommendations for statistical tests (e.g. OECD’s Guidance notes for analysis and evaluation of chronic toxicity and carcinogenicity studies and Guidance Notes for Analysis and Evaluation of Repeat-Dose Toxicity Studies) as well as for considerations to be made in statistical analyses of different types of tests.
In general, normality of the data should have been checked and the choice of parametric or non-parametric tests should have been based upon that result.
How to judge this criterion:
Fulfilled – the statistical methods have been clearly described and do not seem inappropriate, unusual or unfamiliar.
Partially fulfilled – unusual or unfamiliar methods were applied in the statistical analyses but do not seem clearly inappropriate.
Not fulfilled – no statistical tests were used, or the tests used are clearly inappropriate for the study type and/or endpoints measured.
</t>
        </r>
      </text>
    </comment>
    <comment ref="B73" authorId="0" shapeId="0" xr:uid="{AEE5A6AD-8124-407C-B341-2C0A399882D4}">
      <text>
        <r>
          <rPr>
            <b/>
            <sz val="9"/>
            <color indexed="81"/>
            <rFont val="Tahoma"/>
            <family val="2"/>
          </rPr>
          <t>Guidance:</t>
        </r>
        <r>
          <rPr>
            <sz val="9"/>
            <color indexed="81"/>
            <rFont val="Tahoma"/>
            <family val="2"/>
          </rPr>
          <t xml:space="preserve">
In this section any additional factors of the study design or conduct that are not covered by the criteria above and that the evaluator considers may increase or decrease reliability of the study should be considered. These may vary on a case-by-case basis and can for example include, but are not limited to, factors such as:
If the test method has been validated, e.g. by assessment of repeatability within a laboratory and reproducibility of the method at multiple laboratory sites.
If declarations of conflict of interest or sources of funding raise concern of possible bias or are missing.
Note: this criterion is not included in the color profile read-out for the study generated in the SciRAP tool. Comments made here will be shown in the excel file with the color profile for the study and should be considered in parallel with the color profile when conducting the categorization of study reliability.</t>
        </r>
      </text>
    </comment>
    <comment ref="B75" authorId="0" shapeId="0" xr:uid="{38E9E955-4521-4608-B2BB-A18664CA5DA0}">
      <text>
        <r>
          <rPr>
            <b/>
            <sz val="9"/>
            <color indexed="81"/>
            <rFont val="Tahoma"/>
            <family val="2"/>
          </rPr>
          <t>Guidance:</t>
        </r>
        <r>
          <rPr>
            <sz val="9"/>
            <color indexed="81"/>
            <rFont val="Tahoma"/>
            <family val="2"/>
          </rPr>
          <t xml:space="preserve">
Consider if, based on the information given, i.e. CAS-number or similar, it can be concluded that the substance being investigated is the same as the substance subject to assessment. Consideration should also be given to the purity of the test substance and whether there may be impurities present that could significantly affect the identity of the substance.
How to judge this item:
Directly relevant - the study addresses the substance or agent (stressor) of interest for the hazard or risk assessment being conducted.
Indirectly relevant - the study addresses a related substance or agent (stressor) to the one of direct interest for the hazard or risk assessment being conducted.
Not relevant - the study addresses a substance or agent (stressor) that is not relevant for the specific hazard or risk assessment being conducted</t>
        </r>
      </text>
    </comment>
    <comment ref="B76" authorId="0" shapeId="0" xr:uid="{FE86E1E4-E8E0-4227-9168-612B6C1AF012}">
      <text>
        <r>
          <rPr>
            <b/>
            <sz val="9"/>
            <color indexed="81"/>
            <rFont val="Tahoma"/>
            <family val="2"/>
          </rPr>
          <t>Guidance:</t>
        </r>
        <r>
          <rPr>
            <sz val="9"/>
            <color indexed="81"/>
            <rFont val="Tahoma"/>
            <family val="2"/>
          </rPr>
          <t xml:space="preserve">
Is the test system (cell line / cells / tissue / organ /embryo) a relevant model for measurement of human health outcomes or modes of action/key events related to human health outcomes? Consider the motivation behind the choice of test system given, e.g. why one cell line was preferred above another. Take into account factors such as species, cell type, differences in metabolism, receptors, etc. For example, human cell line originating from the organ of interest expressing important receptors can be judged as directly relevant, whereas e.g. a rat cell line originating from an organ not directly relevant for the outcome or zebrafish embryos used for a developmental toxicity study can be judged as indirectly relevant.
How to judge this item:
Directly relevant - the test system (cell line / cells / tissue / organ /embryo) is a relevant model for measurement of human health outcomes or modes of action/key events related to human health outcomes for the hazard or risk assessment being conducted.
Indirectly relevant - the test system (cell line / cells / tissue / organ /embryo) is partly a relevant model for measurement of human health outcomes or modes of action/key events related to human health outcomes for the hazard or risk assessment being conducted. However, there are e.g. species or cell type differences reducing the relevance of the model.
Not relevant – the test system (cell line / cells / tissue / organ /embryo) is not a relevant model for measurement of human health outcomes or modes of action/key events related to human health outcomes for the hazard or risk assessment being conducted.</t>
        </r>
      </text>
    </comment>
    <comment ref="B77" authorId="0" shapeId="0" xr:uid="{BD83F719-247A-4018-8F40-5D39C85B8B6F}">
      <text>
        <r>
          <rPr>
            <b/>
            <sz val="9"/>
            <color indexed="81"/>
            <rFont val="Tahoma"/>
            <family val="2"/>
          </rPr>
          <t>Guidance:</t>
        </r>
        <r>
          <rPr>
            <sz val="9"/>
            <color indexed="81"/>
            <rFont val="Tahoma"/>
            <family val="2"/>
          </rPr>
          <t xml:space="preserve">
Are the endpoints studied relevant for human health outcomes or modes of action/key events related to human health outcomes? Consider the rationale given for the selection of endpoints. Note that several endpoints may have been investigated. The study should be evaluated based on each individual endpoint, i.e. the reliability and relevance of a study may have to be evaluated several times based on different endpoints. For example, endpoints such as expression of genes or proteins that are important for the mode of action/adverse outcome pathway relevant to the hazard or risk assessment can be judged as directly relevant, whereas expression of genes or proteins that are not directly involved but are known to correlate with the outcome can be judged as indirectly relevant.
How to judge this item:
Directly relevant - the study addresses the endpoint of interest for the human health outcomes or modes of action/key events related to the hazard or risk assessment being conducted.
Indirectly relevant - the study addresses a related endpoint to the one of direct interest for the human health outcomes or modes of action/key events related to the hazard or risk assessment being conducted.
Not relevant - the study addresses an endpoint that is not relevant for the human health outcomes or modes of action/key events related to the specific hazard or risk assessment being conducted.</t>
        </r>
      </text>
    </comment>
    <comment ref="B78" authorId="0" shapeId="0" xr:uid="{9A41B559-649C-4BDB-9882-84B90931AE12}">
      <text>
        <r>
          <rPr>
            <b/>
            <sz val="9"/>
            <color indexed="81"/>
            <rFont val="Tahoma"/>
            <family val="2"/>
          </rPr>
          <t>Guidance:</t>
        </r>
        <r>
          <rPr>
            <sz val="9"/>
            <color indexed="81"/>
            <rFont val="Tahoma"/>
            <family val="2"/>
          </rPr>
          <t xml:space="preserve">
Are the administered concentrations relevant for measured or predicted human exposure? Concentration levels should preferably be motivated and based on available information, e.g. data on metabolism, toxicokinetics and toxicodynamics.
How to judge this item:
Directly relevant - the administered concentration levels are relevant for measured or predicted human exposure in the hazard or risk assessment being conducted.
Indirectly relevant - the administered concentration levels are not directly relevant for measured or predicted human exposure in the hazard or risk assessment being conducted but the characteristics of the dose-response are sufficiently known to support extrapolations.
Not relevant - the administered concentration levels are clearly not relevant for measured or predicted human exposure in the hazard or risk assessment being conducted. Knowledge about the characteristics of the dose-response does not support extrapolations between the concentrations tested and human exposure levels.</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<sst xmlns="http://schemas.openxmlformats.org/spreadsheetml/2006/main" count="159" uniqueCount="120">
  <si>
    <t>no.</t>
  </si>
  <si>
    <t>REPORTING QUALITY</t>
  </si>
  <si>
    <t>SELECTION</t>
  </si>
  <si>
    <t>COMMENT</t>
  </si>
  <si>
    <t>fulfilled</t>
  </si>
  <si>
    <t>partially fulfilled</t>
  </si>
  <si>
    <t>not fulfilled</t>
  </si>
  <si>
    <t>The solvent (vehicle) was described.</t>
  </si>
  <si>
    <t>REMOVE</t>
  </si>
  <si>
    <t>It was stated that a solvent (vehicle) control was included.</t>
  </si>
  <si>
    <t>Test System</t>
  </si>
  <si>
    <t>directly relevant</t>
  </si>
  <si>
    <t>indirectly relevant</t>
  </si>
  <si>
    <t>The source of the test system was stated.</t>
  </si>
  <si>
    <t>not relevant</t>
  </si>
  <si>
    <t>Composition of media was described, including use of serum, antibiotics, etc.</t>
  </si>
  <si>
    <t>Incubation temperature, humidity, and CO2 concentration were described.</t>
  </si>
  <si>
    <t xml:space="preserve">Measures taken for avoiding or screening for contamination by mycoplasma, bacteria, fungi and virus were described. </t>
  </si>
  <si>
    <t>Administration of test compound</t>
  </si>
  <si>
    <t>The administered dose levels or concentrations were stated.</t>
  </si>
  <si>
    <t xml:space="preserve">The duration of treatment was stated. </t>
  </si>
  <si>
    <t>The number of replicates per dose level/concentration or the number of times the experiment was repeated was stated.</t>
  </si>
  <si>
    <t>Data collection and analysis</t>
  </si>
  <si>
    <t>The tests and/or analytical methods used were sufficiently described to allow for evaluation of reliability of results.</t>
  </si>
  <si>
    <t>The time points for data collection were stated.</t>
  </si>
  <si>
    <t>It was stated that the effect of the test compound on cytotoxicity was measured.</t>
  </si>
  <si>
    <t xml:space="preserve">All results were clearly presented. </t>
  </si>
  <si>
    <t>The statistical methods and software used were described.</t>
  </si>
  <si>
    <t xml:space="preserve">Funding and competing interests </t>
  </si>
  <si>
    <t>The funding sources for the study were stated.</t>
  </si>
  <si>
    <t>Any competing interests were disclosed or it was explicitly stated that the authors did not have any competing interests.</t>
  </si>
  <si>
    <t>Other</t>
  </si>
  <si>
    <t>METHODOLOGICAL QUALITY</t>
  </si>
  <si>
    <t xml:space="preserve">An appropriate solvent (vehicle) was used that is not expected to interfere with the results of the study at the concentration used. </t>
  </si>
  <si>
    <t>An appropriate positive control was included, and the expected result was observed from this treatment.</t>
  </si>
  <si>
    <t>The duration of exposure was suitable for the test system and investigated endpoints.</t>
  </si>
  <si>
    <t>The concentrations used were suitable for the test system and investigated endpoints.</t>
  </si>
  <si>
    <t>The test conditions during and after exposure to the test compound were suitable (media and serum used, cell density, incubation temperature, humidity, CO2 concentration).</t>
  </si>
  <si>
    <t>Reliable and sensitive tests and/or analytical methods were used for investigating the endpoints.</t>
  </si>
  <si>
    <t>Sufficient numbers of replicates or repetitions of the experiment were used to generate reliable and valid results.</t>
  </si>
  <si>
    <t>Measurements were collected at suitable time points in order to generate sensitive, valid and reliable data.</t>
  </si>
  <si>
    <t>Cytotoxicity was measured and the test compound did not cause cytotoxicity that significantly affected the results.</t>
  </si>
  <si>
    <t xml:space="preserve">The statistical methods were clearly described and do not seem inappropriate, unusual or unfamiliar. </t>
  </si>
  <si>
    <t xml:space="preserve">Are there any other aspects of study design, performance or reporting that influence reliability? </t>
  </si>
  <si>
    <t>RELEVANCE</t>
  </si>
  <si>
    <t>The identity of the tested substance</t>
  </si>
  <si>
    <t>The test system used</t>
  </si>
  <si>
    <t>The endpoint studied</t>
  </si>
  <si>
    <t xml:space="preserve">The concentrations used </t>
  </si>
  <si>
    <t>REPORTING</t>
  </si>
  <si>
    <t>METHOD</t>
  </si>
  <si>
    <t>Σ (section)</t>
  </si>
  <si>
    <t>% (section)</t>
  </si>
  <si>
    <t>Test compounds and controls (%)</t>
  </si>
  <si>
    <t>No. of removed items (section)</t>
  </si>
  <si>
    <t>Test system (%)</t>
  </si>
  <si>
    <t>100% (section)</t>
  </si>
  <si>
    <t>Administration of test compound (%)</t>
  </si>
  <si>
    <t>Data collection and analysis (%)</t>
  </si>
  <si>
    <t>Funding and competing interests (%)</t>
  </si>
  <si>
    <t>Test compounds</t>
  </si>
  <si>
    <t>Test system</t>
  </si>
  <si>
    <t>Test compound administration</t>
  </si>
  <si>
    <t>Data collection</t>
  </si>
  <si>
    <t>Funding</t>
  </si>
  <si>
    <t>Fulfilled</t>
  </si>
  <si>
    <t>Partially fulfilled</t>
  </si>
  <si>
    <t>Not fulfilled</t>
  </si>
  <si>
    <t>No. of removed criteria (section)</t>
  </si>
  <si>
    <t>Total no. of criteria (section)</t>
  </si>
  <si>
    <t>Max. no. of criteria (section)</t>
  </si>
  <si>
    <t>Directly relevant</t>
  </si>
  <si>
    <t>Indirectly relevant</t>
  </si>
  <si>
    <t>Not relevant</t>
  </si>
  <si>
    <t>Test substance</t>
  </si>
  <si>
    <t>Endpoint</t>
  </si>
  <si>
    <t>Concentration</t>
  </si>
  <si>
    <t>Relevance</t>
  </si>
  <si>
    <t>Test item and controls</t>
  </si>
  <si>
    <t>Administration of the test item</t>
  </si>
  <si>
    <t>The chemical name or other identification, such as CAS-number, of the test item was given.</t>
  </si>
  <si>
    <t>The purity of the test item was stated or is traceable according to information given regarding manufacturer and lot/batch number. In case of mixtures, the composition of different constituents was stated.</t>
  </si>
  <si>
    <t>Physicochemical properties of the test item</t>
  </si>
  <si>
    <t>The size of the test item was stated.</t>
  </si>
  <si>
    <t>The size distribution of the test item was stated.</t>
  </si>
  <si>
    <t>The crystallinity of the test item was stated.</t>
  </si>
  <si>
    <t>The shape of the test item was stated.</t>
  </si>
  <si>
    <t>The surface chemistry of the test item was stated.</t>
  </si>
  <si>
    <t>The surface charge of the test item was stated.</t>
  </si>
  <si>
    <t xml:space="preserve"> The surface area of the test item was stated.</t>
  </si>
  <si>
    <t>The water solubility or dissolution rate of the test item was described.</t>
  </si>
  <si>
    <t>The agglomeration/aggregation of the test item was stated.</t>
  </si>
  <si>
    <t>The sample preparation methodology of the test item was stated.</t>
  </si>
  <si>
    <t>The dispersion stability of the test item was stated.</t>
  </si>
  <si>
    <t>The transformation of the test item or temporal changes of its physicochemical properties has been described.</t>
  </si>
  <si>
    <t>The test system (e.g. cell line / cells/ tissue / organ / embryo / sub-cellular fractions) was described.</t>
  </si>
  <si>
    <t>The metabolic competence, i.e. competence of the test system to metabolize the test compound into an active metabolite was described.</t>
  </si>
  <si>
    <t>The number of cell passages of the cell line used was stated. (Remove this criterion if the study was not conducted in a cell line.)</t>
  </si>
  <si>
    <t>Measures taken to avoid or address the test item interference with the test method were described.</t>
  </si>
  <si>
    <t>Cell density or number of cells used during treatment was described. (Remove this criterion if the study was not conducted in a cell line.)</t>
  </si>
  <si>
    <t>The cellular uptake or distribution of the test item was measured.</t>
  </si>
  <si>
    <t>The dose metrics used were appropriately reported.</t>
  </si>
  <si>
    <t xml:space="preserve">Was all information that is indispensable for evaluating the reliability of data given? This includes information on the test compound and controls, test system, study design or study performance. For example: delivery form; viscosity; dustiness; labelling information. </t>
  </si>
  <si>
    <t>The test item or mixture was unlikely to contain any impurities that may significantly have affected the results of the study.</t>
  </si>
  <si>
    <t>A dispersion of the test item was created by appropriate sample preparation method.</t>
  </si>
  <si>
    <t>The transformation of the test item or temporal changes of its physiochemical properties is not expected to affect the result.</t>
  </si>
  <si>
    <t xml:space="preserve">A solvent (vehicle) control was included. </t>
  </si>
  <si>
    <t>The dispersant/stabilizer used is not expected to interfere with the results of the study.</t>
  </si>
  <si>
    <t>A reliable and sensitive test system (cell line / cells / tissue / organ /embryo / sub-cellular fractions) with metabolic competence, if relevant, was used for investigating the test item and endpoints.</t>
  </si>
  <si>
    <t>Conditions for cultivation and/or maintenance of the cell line / cells / tissue / organ /embryo (incubation temperature, humidity, CO2 concentration, media used, number of cell passages, control of contamination) were appropriate.</t>
  </si>
  <si>
    <t>The test item is not expected to interfere with the test method so as to affect the study result.</t>
  </si>
  <si>
    <t>Physicochemical properties</t>
  </si>
  <si>
    <t>Physicochemical properties (%)</t>
  </si>
  <si>
    <t>% FULFILLED CRITERIA</t>
  </si>
  <si>
    <t>Study overall</t>
  </si>
  <si>
    <t>SELECTION VALUES FOR METHODOLOGICAL QUALITY</t>
  </si>
  <si>
    <t>SELECTION VALUES FOR REPORTING QUALITY</t>
  </si>
  <si>
    <t>not reported</t>
  </si>
  <si>
    <t>Not reported</t>
  </si>
  <si>
    <r>
      <rPr>
        <b/>
        <sz val="11"/>
        <color theme="1"/>
        <rFont val="Aptos Narrow"/>
        <family val="2"/>
        <scheme val="minor"/>
      </rPr>
      <t xml:space="preserve">SciRAPinvitro tool for studies on nano materials version 1.0. </t>
    </r>
    <r>
      <rPr>
        <sz val="11"/>
        <color theme="1"/>
        <rFont val="Aptos Narrow"/>
        <family val="2"/>
        <scheme val="minor"/>
      </rPr>
      <t>This tool consists of 3 sections: methodological quality, reporting quality, and relevance. You can evaluate either of these sections, or all. For each quality criterion or relevance item, choose one of the options from the drop-down menu in the "SELECTION" column (fulfilled, partially fulfilled, or not fulfilled  for reporting quality criteria; fulfilled, partially fulfilled, not fulfilled, or not reported for methodological quality criteria; directly relevant, indirectly relevant, or not relevant for relevance items). If a criterion for reporting or methodological quality is not applicable for the study or evaluation, choose "REMOVE"  in the "SELECTION" column. If you cannot find any information regarding a specific item in the study, choose the option "not reported" from the menu. Use the "COMMENT" column to write comments, such as explaining your evaluation of a specific criterion. Criterion 38 in the reporting quality section and criterion 19 in the methodological quality section do not have the drop-down menu and provide space to write free comments on any other aspects that can influence study quality. Guidance is available for evaluating methodological quality and relevance by scrolling over each criterion/item. The results of your evaluation are summarised below the list of criteria in graphical visualizations and a table indicating % fulfilled criteria.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</si>
</sst>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Aptos Narrow"/>
      <family val="2"/>
      <scheme val="minor"/>
    </font>
    <font>
      <b/>
      <sz val="11"/>
      <color theme="1"/>
      <name val="Aptos Narrow"/>
      <family val="2"/>
      <scheme val="minor"/>
    </font>
    <font>
      <b/>
      <sz val="10"/>
      <color theme="1"/>
      <name val="Aptos Narrow"/>
      <family val="2"/>
      <scheme val="minor"/>
    </font>
    <font>
      <b/>
      <sz val="11"/>
      <name val="Calibri"/>
      <family val="2"/>
    </font>
    <font>
      <sz val="10"/>
      <color theme="1"/>
      <name val="Aptos Narrow"/>
      <family val="2"/>
      <scheme val="minor"/>
    </font>
    <font>
      <b/>
      <sz val="12"/>
      <color theme="1"/>
      <name val="Aptos Narrow"/>
      <family val="2"/>
      <scheme val="minor"/>
    </font>
    <font>
      <b/>
      <sz val="14"/>
      <color rgb="FF000000"/>
      <name val="Aptos Narrow"/>
      <family val="2"/>
      <scheme val="minor"/>
    </font>
    <font>
      <b/>
      <sz val="12"/>
      <color rgb="FF000000"/>
      <name val="Aptos Narrow"/>
      <family val="2"/>
      <scheme val="minor"/>
    </font>
    <font>
      <b/>
      <sz val="11"/>
      <color theme="1"/>
      <name val="Calibri"/>
      <family val="2"/>
    </font>
    <font>
      <b/>
      <sz val="14"/>
      <color theme="1"/>
      <name val="Aptos Narrow"/>
      <family val="2"/>
      <scheme val="minor"/>
    </font>
    <font>
      <b/>
      <sz val="9"/>
      <color indexed="81"/>
      <name val="Tahoma"/>
      <family val="2"/>
    </font>
    <font>
      <sz val="9"/>
      <color indexed="81"/>
      <name val="Tahoma"/>
      <family val="2"/>
    </font>
    <font>
      <sz val="11"/>
      <name val="Aptos Narrow"/>
      <family val="2"/>
      <scheme val="minor"/>
    </font>
    <font>
      <u/>
      <sz val="9"/>
      <color indexed="81"/>
      <name val="Tahoma"/>
      <family val="2"/>
    </font>
    <font>
      <sz val="11"/>
      <color theme="1"/>
      <name val="Calibri"/>
      <family val="2"/>
    </font>
  </fonts>
  <fills count="6">
    <fill>
      <patternFill patternType="none"/>
    </fill>
    <fill>
      <patternFill patternType="gray125"/>
    </fill>
    <fill>
      <patternFill patternType="solid">
        <fgColor rgb="FF41BB19"/>
        <bgColor indexed="64"/>
      </patternFill>
    </fill>
    <fill>
      <patternFill patternType="solid">
        <fgColor rgb="FFFEE000"/>
        <bgColor indexed="64"/>
      </patternFill>
    </fill>
    <fill>
      <patternFill patternType="solid">
        <fgColor rgb="FFFF2D2D"/>
        <bgColor indexed="64"/>
      </patternFill>
    </fill>
    <fill>
      <patternFill patternType="solid">
        <fgColor rgb="FF7F7F7F"/>
        <bgColor indexed="64"/>
      </patternFill>
    </fill>
  </fills>
  <borders count="17">
    <border>
      <left/>
      <right/>
      <top/>
      <bottom/>
      <diagonal/>
    </border>
    <border>
      <left/>
      <right/>
      <top/>
      <bottom style="double">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1">
    <xf numFmtId="0" fontId="0" fillId="0" borderId="0"/>
  </cellStyleXfs>
  <cellXfs count="89">
    <xf numFmtId="0" fontId="0" fillId="0" borderId="0" xfId="0"/>
    <xf numFmtId="0" fontId="0" fillId="0" borderId="0" xfId="0" applyAlignment="1">
      <alignment vertical="center" wrapText="1"/>
    </xf>
    <xf numFmtId="0" fontId="1" fillId="0" borderId="0" xfId="0" applyFont="1" applyAlignment="1">
      <alignment horizontal="center" vertical="center"/>
    </xf>
    <xf numFmtId="0" fontId="2" fillId="0" borderId="0" xfId="0" applyFont="1"/>
    <xf numFmtId="0" fontId="0" fillId="0" borderId="0" xfId="0" applyAlignment="1">
      <alignment horizontal="center" vertical="center"/>
    </xf>
    <xf numFmtId="0" fontId="3"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right"/>
    </xf>
    <xf numFmtId="0" fontId="4" fillId="0" borderId="0" xfId="0" applyFont="1" applyAlignment="1">
      <alignment vertical="center"/>
    </xf>
    <xf numFmtId="0" fontId="1" fillId="0" borderId="0" xfId="0" applyFont="1" applyAlignment="1">
      <alignment horizontal="center" vertical="center" wrapText="1"/>
    </xf>
    <xf numFmtId="0" fontId="3" fillId="0" borderId="0" xfId="0" applyFont="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wrapText="1"/>
    </xf>
    <xf numFmtId="0" fontId="0" fillId="0" borderId="1" xfId="0" applyBorder="1"/>
    <xf numFmtId="0" fontId="6" fillId="0" borderId="0" xfId="0" applyFont="1" applyAlignment="1">
      <alignment vertical="center" wrapText="1"/>
    </xf>
    <xf numFmtId="2" fontId="1" fillId="0" borderId="7" xfId="0" applyNumberFormat="1" applyFont="1" applyBorder="1" applyAlignment="1" applyProtection="1">
      <alignment horizontal="center" vertical="center"/>
      <protection hidden="1"/>
    </xf>
    <xf numFmtId="0" fontId="1" fillId="0" borderId="0" xfId="0" applyFont="1" applyAlignment="1">
      <alignment horizontal="left" vertical="center" wrapText="1"/>
    </xf>
    <xf numFmtId="2" fontId="1" fillId="0" borderId="0" xfId="0" applyNumberFormat="1" applyFont="1" applyAlignment="1">
      <alignment horizontal="right" vertical="center"/>
    </xf>
    <xf numFmtId="0" fontId="1" fillId="0" borderId="8" xfId="0" applyFont="1" applyBorder="1" applyAlignment="1" applyProtection="1">
      <alignment horizontal="center" vertical="center"/>
      <protection hidden="1"/>
    </xf>
    <xf numFmtId="0" fontId="1" fillId="0" borderId="8" xfId="0" applyFont="1" applyBorder="1" applyAlignment="1" applyProtection="1">
      <alignment horizontal="left" vertical="center" wrapText="1"/>
      <protection hidden="1"/>
    </xf>
    <xf numFmtId="2" fontId="1" fillId="0" borderId="8" xfId="0" applyNumberFormat="1" applyFont="1" applyBorder="1" applyAlignment="1" applyProtection="1">
      <alignment horizontal="right" vertical="center"/>
      <protection hidden="1"/>
    </xf>
    <xf numFmtId="9" fontId="1" fillId="0" borderId="6" xfId="0" applyNumberFormat="1" applyFont="1" applyBorder="1" applyAlignment="1" applyProtection="1">
      <alignment horizontal="left" vertical="center" wrapText="1"/>
      <protection hidden="1"/>
    </xf>
    <xf numFmtId="2" fontId="0" fillId="0" borderId="7" xfId="0" applyNumberFormat="1" applyBorder="1" applyAlignment="1" applyProtection="1">
      <alignment horizontal="right" vertical="center"/>
      <protection hidden="1"/>
    </xf>
    <xf numFmtId="2" fontId="0" fillId="0" borderId="0" xfId="0" applyNumberFormat="1" applyAlignment="1">
      <alignment horizontal="right" vertical="center"/>
    </xf>
    <xf numFmtId="0" fontId="0" fillId="0" borderId="9" xfId="0" applyBorder="1" applyAlignment="1" applyProtection="1">
      <alignment vertical="center" wrapText="1"/>
      <protection hidden="1"/>
    </xf>
    <xf numFmtId="2" fontId="0" fillId="0" borderId="10" xfId="0" applyNumberFormat="1" applyBorder="1" applyAlignment="1" applyProtection="1">
      <alignment horizontal="right" vertical="center"/>
      <protection hidden="1"/>
    </xf>
    <xf numFmtId="9" fontId="1" fillId="0" borderId="0" xfId="0" applyNumberFormat="1" applyFont="1" applyAlignment="1">
      <alignment horizontal="left" vertical="center" wrapText="1"/>
    </xf>
    <xf numFmtId="2" fontId="0" fillId="0" borderId="8" xfId="0" applyNumberFormat="1" applyBorder="1" applyAlignment="1" applyProtection="1">
      <alignment horizontal="right" vertical="center"/>
      <protection hidden="1"/>
    </xf>
    <xf numFmtId="0" fontId="0" fillId="0" borderId="11" xfId="0" applyBorder="1" applyAlignment="1" applyProtection="1">
      <alignment vertical="center" wrapText="1"/>
      <protection hidden="1"/>
    </xf>
    <xf numFmtId="2" fontId="0" fillId="0" borderId="5" xfId="0" applyNumberFormat="1" applyBorder="1" applyAlignment="1" applyProtection="1">
      <alignment horizontal="right" vertical="center"/>
      <protection hidden="1"/>
    </xf>
    <xf numFmtId="9" fontId="1" fillId="0" borderId="8" xfId="0" applyNumberFormat="1" applyFont="1" applyBorder="1" applyAlignment="1" applyProtection="1">
      <alignment horizontal="left" vertical="center" wrapText="1"/>
      <protection hidden="1"/>
    </xf>
    <xf numFmtId="0" fontId="0" fillId="0" borderId="0" xfId="0" applyProtection="1">
      <protection hidden="1"/>
    </xf>
    <xf numFmtId="0" fontId="0" fillId="0" borderId="6" xfId="0" applyBorder="1" applyAlignment="1" applyProtection="1">
      <alignment vertical="center" wrapText="1"/>
      <protection hidden="1"/>
    </xf>
    <xf numFmtId="0" fontId="0" fillId="0" borderId="8" xfId="0" applyBorder="1"/>
    <xf numFmtId="0" fontId="9" fillId="0" borderId="8" xfId="0" applyFont="1" applyBorder="1" applyAlignment="1">
      <alignment horizontal="left" vertical="center" wrapText="1"/>
    </xf>
    <xf numFmtId="0" fontId="1" fillId="0" borderId="8" xfId="0" applyFont="1" applyBorder="1" applyAlignment="1">
      <alignment horizontal="center" vertical="center" wrapText="1"/>
    </xf>
    <xf numFmtId="9" fontId="1" fillId="0" borderId="8" xfId="0" applyNumberFormat="1" applyFont="1" applyBorder="1" applyAlignment="1">
      <alignment horizontal="center" vertical="center" wrapText="1"/>
    </xf>
    <xf numFmtId="0" fontId="1" fillId="2" borderId="8" xfId="0" applyFont="1" applyFill="1" applyBorder="1" applyAlignment="1">
      <alignment horizontal="center" vertical="center"/>
    </xf>
    <xf numFmtId="0" fontId="1" fillId="3" borderId="8" xfId="0" applyFont="1" applyFill="1" applyBorder="1" applyAlignment="1">
      <alignment horizontal="center"/>
    </xf>
    <xf numFmtId="0" fontId="1" fillId="4" borderId="8" xfId="0" applyFont="1" applyFill="1" applyBorder="1" applyAlignment="1">
      <alignment horizontal="center"/>
    </xf>
    <xf numFmtId="2" fontId="1" fillId="0" borderId="8" xfId="0" applyNumberFormat="1" applyFont="1" applyBorder="1" applyAlignment="1">
      <alignment horizontal="right" vertical="center"/>
    </xf>
    <xf numFmtId="0" fontId="1" fillId="0" borderId="8" xfId="0" applyFont="1" applyBorder="1" applyAlignment="1">
      <alignment vertical="center" wrapText="1"/>
    </xf>
    <xf numFmtId="0" fontId="0" fillId="0" borderId="8" xfId="0" applyBorder="1" applyAlignment="1">
      <alignment vertical="center"/>
    </xf>
    <xf numFmtId="0" fontId="1" fillId="0" borderId="8" xfId="0" applyFont="1" applyBorder="1" applyAlignment="1">
      <alignment horizontal="left" vertical="center" wrapText="1"/>
    </xf>
    <xf numFmtId="2" fontId="0" fillId="0" borderId="8" xfId="0" applyNumberFormat="1" applyBorder="1" applyAlignment="1">
      <alignment horizontal="right" vertical="center"/>
    </xf>
    <xf numFmtId="9" fontId="1" fillId="0" borderId="8" xfId="0" applyNumberFormat="1" applyFont="1" applyBorder="1" applyAlignment="1">
      <alignment horizontal="left" vertical="center" wrapText="1"/>
    </xf>
    <xf numFmtId="0" fontId="1" fillId="0" borderId="0" xfId="0" applyFont="1" applyAlignment="1">
      <alignment vertical="center"/>
    </xf>
    <xf numFmtId="0" fontId="1" fillId="0" borderId="0" xfId="0" applyFont="1" applyAlignment="1">
      <alignment horizontal="center"/>
    </xf>
    <xf numFmtId="0" fontId="1" fillId="0" borderId="8" xfId="0" applyFont="1" applyBorder="1" applyAlignment="1" applyProtection="1">
      <alignment vertical="center" wrapText="1"/>
      <protection hidden="1"/>
    </xf>
    <xf numFmtId="0" fontId="0" fillId="0" borderId="0" xfId="0" applyAlignment="1">
      <alignment vertical="center"/>
    </xf>
    <xf numFmtId="0" fontId="0" fillId="0" borderId="0" xfId="0" applyAlignment="1">
      <alignment wrapText="1"/>
    </xf>
    <xf numFmtId="2" fontId="0" fillId="0" borderId="0" xfId="0" applyNumberFormat="1" applyAlignment="1">
      <alignment vertical="center"/>
    </xf>
    <xf numFmtId="1" fontId="0" fillId="0" borderId="0" xfId="0" applyNumberFormat="1" applyAlignment="1">
      <alignment vertical="center"/>
    </xf>
    <xf numFmtId="9" fontId="1" fillId="0" borderId="0" xfId="0" applyNumberFormat="1" applyFont="1" applyAlignment="1">
      <alignment horizontal="right" vertical="center" wrapText="1"/>
    </xf>
    <xf numFmtId="0" fontId="0" fillId="0" borderId="0" xfId="0" applyAlignment="1">
      <alignment horizontal="right" vertical="center"/>
    </xf>
    <xf numFmtId="0" fontId="12" fillId="0" borderId="0" xfId="0" applyFont="1" applyAlignment="1">
      <alignment horizontal="left" vertical="center" wrapText="1"/>
    </xf>
    <xf numFmtId="0" fontId="14" fillId="0" borderId="0" xfId="0" applyFont="1" applyAlignment="1">
      <alignment horizontal="left" vertical="center" wrapText="1"/>
    </xf>
    <xf numFmtId="0" fontId="8" fillId="0" borderId="0" xfId="0" applyFont="1" applyAlignment="1">
      <alignment horizontal="justify" vertical="center" wrapText="1"/>
    </xf>
    <xf numFmtId="0" fontId="0" fillId="0" borderId="11" xfId="0" applyBorder="1" applyAlignment="1">
      <alignment vertical="center" wrapText="1"/>
    </xf>
    <xf numFmtId="2" fontId="5" fillId="0" borderId="0" xfId="0" applyNumberFormat="1" applyFont="1" applyAlignment="1" applyProtection="1">
      <alignment vertical="center"/>
      <protection hidden="1"/>
    </xf>
    <xf numFmtId="2" fontId="1" fillId="0" borderId="0" xfId="0" applyNumberFormat="1" applyFont="1" applyAlignment="1" applyProtection="1">
      <alignment horizontal="center" vertical="center"/>
      <protection hidden="1"/>
    </xf>
    <xf numFmtId="2" fontId="0" fillId="0" borderId="0" xfId="0" applyNumberFormat="1" applyAlignment="1" applyProtection="1">
      <alignment horizontal="right" vertical="center"/>
      <protection hidden="1"/>
    </xf>
    <xf numFmtId="2" fontId="0" fillId="0" borderId="0" xfId="0" applyNumberFormat="1" applyProtection="1">
      <protection hidden="1"/>
    </xf>
    <xf numFmtId="2" fontId="1" fillId="0" borderId="12" xfId="0" applyNumberFormat="1" applyFont="1" applyBorder="1" applyAlignment="1" applyProtection="1">
      <alignment horizontal="center" vertical="center"/>
      <protection hidden="1"/>
    </xf>
    <xf numFmtId="2" fontId="0" fillId="0" borderId="12" xfId="0" applyNumberFormat="1" applyBorder="1" applyAlignment="1" applyProtection="1">
      <alignment horizontal="right" vertical="center"/>
      <protection hidden="1"/>
    </xf>
    <xf numFmtId="2" fontId="0" fillId="0" borderId="13" xfId="0" applyNumberFormat="1" applyBorder="1" applyAlignment="1" applyProtection="1">
      <alignment horizontal="right" vertical="center"/>
      <protection hidden="1"/>
    </xf>
    <xf numFmtId="2" fontId="0" fillId="0" borderId="14" xfId="0" applyNumberFormat="1" applyBorder="1" applyAlignment="1" applyProtection="1">
      <alignment horizontal="right" vertical="center"/>
      <protection hidden="1"/>
    </xf>
    <xf numFmtId="2" fontId="0" fillId="0" borderId="14" xfId="0" applyNumberFormat="1" applyBorder="1" applyProtection="1">
      <protection hidden="1"/>
    </xf>
    <xf numFmtId="0" fontId="5" fillId="0" borderId="0" xfId="0" applyFont="1" applyAlignment="1" applyProtection="1">
      <alignment vertical="center"/>
      <protection hidden="1"/>
    </xf>
    <xf numFmtId="0" fontId="1" fillId="0" borderId="0" xfId="0" applyFont="1" applyAlignment="1" applyProtection="1">
      <alignment horizontal="center" vertical="center"/>
      <protection hidden="1"/>
    </xf>
    <xf numFmtId="2" fontId="1" fillId="0" borderId="0" xfId="0" applyNumberFormat="1" applyFont="1" applyAlignment="1" applyProtection="1">
      <alignment horizontal="right" vertical="center"/>
      <protection hidden="1"/>
    </xf>
    <xf numFmtId="0" fontId="9" fillId="0" borderId="0" xfId="0" applyFont="1" applyAlignment="1">
      <alignment horizontal="left" vertical="center" wrapText="1"/>
    </xf>
    <xf numFmtId="9" fontId="1" fillId="0" borderId="0" xfId="0" applyNumberFormat="1" applyFont="1" applyAlignment="1">
      <alignment horizontal="center" vertical="center" wrapText="1"/>
    </xf>
    <xf numFmtId="0" fontId="1" fillId="0" borderId="0" xfId="0" applyFont="1" applyAlignment="1" applyProtection="1">
      <alignment horizontal="left" vertical="center" wrapText="1"/>
      <protection hidden="1"/>
    </xf>
    <xf numFmtId="0" fontId="1" fillId="5" borderId="8" xfId="0" applyFont="1" applyFill="1" applyBorder="1" applyAlignment="1">
      <alignment horizontal="center"/>
    </xf>
    <xf numFmtId="0" fontId="7" fillId="0" borderId="0" xfId="0" applyFont="1" applyAlignment="1" applyProtection="1">
      <alignment horizontal="center" vertical="center" wrapText="1"/>
      <protection hidden="1"/>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8" xfId="0" applyFont="1" applyBorder="1" applyAlignment="1">
      <alignment horizontal="center" vertical="center"/>
    </xf>
    <xf numFmtId="0" fontId="0" fillId="0" borderId="0" xfId="0" applyAlignment="1">
      <alignment horizontal="left" vertical="center" wrapText="1"/>
    </xf>
    <xf numFmtId="9" fontId="1" fillId="0" borderId="2" xfId="0" applyNumberFormat="1" applyFont="1" applyBorder="1" applyAlignment="1" applyProtection="1">
      <alignment horizontal="center" vertical="center" wrapText="1"/>
      <protection hidden="1"/>
    </xf>
    <xf numFmtId="9" fontId="1" fillId="0" borderId="6" xfId="0" applyNumberFormat="1" applyFont="1" applyBorder="1" applyAlignment="1" applyProtection="1">
      <alignment horizontal="center" vertical="center" wrapText="1"/>
      <protection hidden="1"/>
    </xf>
    <xf numFmtId="2" fontId="5" fillId="0" borderId="0" xfId="0" applyNumberFormat="1" applyFont="1" applyAlignment="1" applyProtection="1">
      <alignment horizontal="center" vertical="center"/>
      <protection hidden="1"/>
    </xf>
    <xf numFmtId="0" fontId="0" fillId="0" borderId="8" xfId="0" applyBorder="1" applyAlignment="1" applyProtection="1">
      <alignment horizontal="center"/>
      <protection hidden="1"/>
    </xf>
    <xf numFmtId="2" fontId="5" fillId="0" borderId="15" xfId="0" applyNumberFormat="1" applyFont="1" applyBorder="1" applyAlignment="1" applyProtection="1">
      <alignment horizontal="center" vertical="center"/>
      <protection hidden="1"/>
    </xf>
    <xf numFmtId="2" fontId="5" fillId="0" borderId="16" xfId="0" applyNumberFormat="1" applyFont="1" applyBorder="1" applyAlignment="1" applyProtection="1">
      <alignment horizontal="center" vertical="center"/>
      <protection hidden="1"/>
    </xf>
    <xf numFmtId="0" fontId="5" fillId="0" borderId="3" xfId="0" applyFont="1" applyBorder="1" applyAlignment="1" applyProtection="1">
      <alignment horizontal="center" vertical="center"/>
      <protection hidden="1"/>
    </xf>
    <xf numFmtId="0" fontId="5" fillId="0" borderId="5" xfId="0" applyFont="1" applyBorder="1" applyAlignment="1" applyProtection="1">
      <alignment horizontal="center" vertical="center"/>
      <protection hidden="1"/>
    </xf>
  </cellXfs>
  <cellStyles count="1">
    <cellStyle name="Normal" xfId="0" builtinId="0"/>
  </cellStyles>
  <dxfs count="10">
    <dxf>
      <fill>
        <patternFill>
          <bgColor rgb="FF7F7F7F"/>
        </patternFill>
      </fill>
    </dxf>
    <dxf>
      <fill>
        <patternFill>
          <fgColor rgb="FF41BB19"/>
          <bgColor rgb="FF41BB19"/>
        </patternFill>
      </fill>
    </dxf>
    <dxf>
      <fill>
        <patternFill>
          <fgColor rgb="FF41BB19"/>
          <bgColor rgb="FF41BB19"/>
        </patternFill>
      </fill>
    </dxf>
    <dxf>
      <fill>
        <patternFill>
          <fgColor rgb="FFFEE000"/>
          <bgColor rgb="FFFEE000"/>
        </patternFill>
      </fill>
    </dxf>
    <dxf>
      <fill>
        <patternFill>
          <bgColor rgb="FFFEE000"/>
        </patternFill>
      </fill>
    </dxf>
    <dxf>
      <fill>
        <patternFill>
          <fgColor rgb="FFFF2D2D"/>
          <bgColor rgb="FFFF2D2D"/>
        </patternFill>
      </fill>
    </dxf>
    <dxf>
      <fill>
        <patternFill>
          <bgColor rgb="FFFF2D2D"/>
        </patternFill>
      </fill>
    </dxf>
    <dxf>
      <font>
        <color theme="0" tint="-0.24994659260841701"/>
      </font>
    </dxf>
    <dxf>
      <font>
        <color theme="0" tint="-0.24994659260841701"/>
      </font>
    </dxf>
    <dxf>
      <font>
        <color theme="0" tint="-0.24994659260841701"/>
      </font>
    </dxf>
  </dxfs>
  <tableStyles count="0" defaultTableStyle="TableStyleMedium2" defaultPivotStyle="PivotStyleLight16"/>
  <colors>
    <mruColors>
      <color rgb="FF7F7F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eetMetadata" Target="metadata.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REPORTING</a:t>
            </a:r>
            <a:r>
              <a:rPr lang="sk-SK" b="1"/>
              <a:t> QUALITY</a:t>
            </a:r>
            <a:endParaRPr lang="sv-S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SciRAPnano_invitro_assessment!$D$91</c:f>
              <c:strCache>
                <c:ptCount val="1"/>
                <c:pt idx="0">
                  <c:v>Fulfilled</c:v>
                </c:pt>
              </c:strCache>
            </c:strRef>
          </c:tx>
          <c:spPr>
            <a:solidFill>
              <a:srgbClr val="41BB19"/>
            </a:solidFill>
            <a:ln>
              <a:noFill/>
            </a:ln>
            <a:effectLst/>
          </c:spPr>
          <c:invertIfNegative val="0"/>
          <c:cat>
            <c:strRef>
              <c:f>SciRAPnano_invitro_assessment!$C$92:$C$97</c:f>
              <c:strCache>
                <c:ptCount val="6"/>
                <c:pt idx="0">
                  <c:v>Test item and controls</c:v>
                </c:pt>
                <c:pt idx="1">
                  <c:v>Physicochemical properties</c:v>
                </c:pt>
                <c:pt idx="2">
                  <c:v>Test System</c:v>
                </c:pt>
                <c:pt idx="3">
                  <c:v>Administration of test compound</c:v>
                </c:pt>
                <c:pt idx="4">
                  <c:v>Data collection and analysis</c:v>
                </c:pt>
                <c:pt idx="5">
                  <c:v>Funding and competing interests </c:v>
                </c:pt>
              </c:strCache>
            </c:strRef>
          </c:cat>
          <c:val>
            <c:numRef>
              <c:f>SciRAPnano_invitro_assessment!$D$92:$D$97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0D6E-41B9-A3B8-830F8876F259}"/>
            </c:ext>
          </c:extLst>
        </c:ser>
        <c:ser>
          <c:idx val="1"/>
          <c:order val="1"/>
          <c:tx>
            <c:strRef>
              <c:f>SciRAPnano_invitro_assessment!$E$91</c:f>
              <c:strCache>
                <c:ptCount val="1"/>
                <c:pt idx="0">
                  <c:v>Partially fulfilled</c:v>
                </c:pt>
              </c:strCache>
            </c:strRef>
          </c:tx>
          <c:spPr>
            <a:solidFill>
              <a:srgbClr val="FEE000"/>
            </a:solidFill>
            <a:ln>
              <a:noFill/>
            </a:ln>
            <a:effectLst/>
          </c:spPr>
          <c:invertIfNegative val="0"/>
          <c:cat>
            <c:strRef>
              <c:f>SciRAPnano_invitro_assessment!$C$92:$C$97</c:f>
              <c:strCache>
                <c:ptCount val="6"/>
                <c:pt idx="0">
                  <c:v>Test item and controls</c:v>
                </c:pt>
                <c:pt idx="1">
                  <c:v>Physicochemical properties</c:v>
                </c:pt>
                <c:pt idx="2">
                  <c:v>Test System</c:v>
                </c:pt>
                <c:pt idx="3">
                  <c:v>Administration of test compound</c:v>
                </c:pt>
                <c:pt idx="4">
                  <c:v>Data collection and analysis</c:v>
                </c:pt>
                <c:pt idx="5">
                  <c:v>Funding and competing interests </c:v>
                </c:pt>
              </c:strCache>
            </c:strRef>
          </c:cat>
          <c:val>
            <c:numRef>
              <c:f>SciRAPnano_invitro_assessment!$E$92:$E$97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0D6E-41B9-A3B8-830F8876F259}"/>
            </c:ext>
          </c:extLst>
        </c:ser>
        <c:ser>
          <c:idx val="2"/>
          <c:order val="2"/>
          <c:tx>
            <c:strRef>
              <c:f>SciRAPnano_invitro_assessment!$F$91</c:f>
              <c:strCache>
                <c:ptCount val="1"/>
                <c:pt idx="0">
                  <c:v>Not fulfilled</c:v>
                </c:pt>
              </c:strCache>
            </c:strRef>
          </c:tx>
          <c:spPr>
            <a:solidFill>
              <a:srgbClr val="FF2D2D"/>
            </a:solidFill>
            <a:ln>
              <a:noFill/>
            </a:ln>
            <a:effectLst/>
          </c:spPr>
          <c:invertIfNegative val="0"/>
          <c:cat>
            <c:strRef>
              <c:f>SciRAPnano_invitro_assessment!$C$92:$C$97</c:f>
              <c:strCache>
                <c:ptCount val="6"/>
                <c:pt idx="0">
                  <c:v>Test item and controls</c:v>
                </c:pt>
                <c:pt idx="1">
                  <c:v>Physicochemical properties</c:v>
                </c:pt>
                <c:pt idx="2">
                  <c:v>Test System</c:v>
                </c:pt>
                <c:pt idx="3">
                  <c:v>Administration of test compound</c:v>
                </c:pt>
                <c:pt idx="4">
                  <c:v>Data collection and analysis</c:v>
                </c:pt>
                <c:pt idx="5">
                  <c:v>Funding and competing interests </c:v>
                </c:pt>
              </c:strCache>
            </c:strRef>
          </c:cat>
          <c:val>
            <c:numRef>
              <c:f>SciRAPnano_invitro_assessment!$F$92:$F$97</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0D6E-41B9-A3B8-830F8876F259}"/>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r>
              <a:rPr lang="en-US" b="1"/>
              <a:t>METHODOLOGICAL</a:t>
            </a:r>
            <a:r>
              <a:rPr lang="sk-SK" b="1"/>
              <a:t> QUALITY</a:t>
            </a:r>
            <a:endParaRPr lang="sv-SE" b="1"/>
          </a:p>
        </c:rich>
      </c:tx>
      <c:overlay val="0"/>
      <c:spPr>
        <a:noFill/>
        <a:ln>
          <a:noFill/>
        </a:ln>
        <a:effectLst/>
      </c:spPr>
      <c:txPr>
        <a:bodyPr rot="0" spcFirstLastPara="1" vertOverflow="ellipsis" vert="horz" wrap="square" anchor="ctr" anchorCtr="1"/>
        <a:lstStyle/>
        <a:p>
          <a:pPr>
            <a:defRPr sz="1400" b="1"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SciRAPnano_invitro_assessment!$D$105</c:f>
              <c:strCache>
                <c:ptCount val="1"/>
                <c:pt idx="0">
                  <c:v>Fulfilled</c:v>
                </c:pt>
              </c:strCache>
            </c:strRef>
          </c:tx>
          <c:spPr>
            <a:solidFill>
              <a:srgbClr val="41BB19"/>
            </a:solidFill>
            <a:ln>
              <a:noFill/>
            </a:ln>
            <a:effectLst/>
          </c:spPr>
          <c:invertIfNegative val="0"/>
          <c:cat>
            <c:strRef>
              <c:f>SciRAPnano_invitro_assessment!$C$106:$C$109</c:f>
              <c:strCache>
                <c:ptCount val="4"/>
                <c:pt idx="0">
                  <c:v>Test item and controls</c:v>
                </c:pt>
                <c:pt idx="1">
                  <c:v>Test System</c:v>
                </c:pt>
                <c:pt idx="2">
                  <c:v>Administration of the test item</c:v>
                </c:pt>
                <c:pt idx="3">
                  <c:v>Data collection and analysis</c:v>
                </c:pt>
              </c:strCache>
            </c:strRef>
          </c:cat>
          <c:val>
            <c:numRef>
              <c:f>SciRAPnano_invitro_assessment!$D$106:$D$109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B35D-4A10-B26D-754C485C4AC8}"/>
            </c:ext>
          </c:extLst>
        </c:ser>
        <c:ser>
          <c:idx val="1"/>
          <c:order val="1"/>
          <c:tx>
            <c:strRef>
              <c:f>SciRAPnano_invitro_assessment!$E$105</c:f>
              <c:strCache>
                <c:ptCount val="1"/>
                <c:pt idx="0">
                  <c:v>Partially fulfilled</c:v>
                </c:pt>
              </c:strCache>
            </c:strRef>
          </c:tx>
          <c:spPr>
            <a:solidFill>
              <a:srgbClr val="FEE000"/>
            </a:solidFill>
            <a:ln>
              <a:noFill/>
            </a:ln>
            <a:effectLst/>
          </c:spPr>
          <c:invertIfNegative val="0"/>
          <c:cat>
            <c:strRef>
              <c:f>SciRAPnano_invitro_assessment!$C$106:$C$109</c:f>
              <c:strCache>
                <c:ptCount val="4"/>
                <c:pt idx="0">
                  <c:v>Test item and controls</c:v>
                </c:pt>
                <c:pt idx="1">
                  <c:v>Test System</c:v>
                </c:pt>
                <c:pt idx="2">
                  <c:v>Administration of the test item</c:v>
                </c:pt>
                <c:pt idx="3">
                  <c:v>Data collection and analysis</c:v>
                </c:pt>
              </c:strCache>
            </c:strRef>
          </c:cat>
          <c:val>
            <c:numRef>
              <c:f>SciRAPnano_invitro_assessment!$E$106:$E$109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B35D-4A10-B26D-754C485C4AC8}"/>
            </c:ext>
          </c:extLst>
        </c:ser>
        <c:ser>
          <c:idx val="2"/>
          <c:order val="2"/>
          <c:tx>
            <c:strRef>
              <c:f>SciRAPnano_invitro_assessment!$F$105</c:f>
              <c:strCache>
                <c:ptCount val="1"/>
                <c:pt idx="0">
                  <c:v>Not fulfilled</c:v>
                </c:pt>
              </c:strCache>
            </c:strRef>
          </c:tx>
          <c:spPr>
            <a:solidFill>
              <a:srgbClr val="FF2D2D"/>
            </a:solidFill>
            <a:ln>
              <a:noFill/>
            </a:ln>
            <a:effectLst/>
          </c:spPr>
          <c:invertIfNegative val="0"/>
          <c:cat>
            <c:strRef>
              <c:f>SciRAPnano_invitro_assessment!$C$106:$C$109</c:f>
              <c:strCache>
                <c:ptCount val="4"/>
                <c:pt idx="0">
                  <c:v>Test item and controls</c:v>
                </c:pt>
                <c:pt idx="1">
                  <c:v>Test System</c:v>
                </c:pt>
                <c:pt idx="2">
                  <c:v>Administration of the test item</c:v>
                </c:pt>
                <c:pt idx="3">
                  <c:v>Data collection and analysis</c:v>
                </c:pt>
              </c:strCache>
            </c:strRef>
          </c:cat>
          <c:val>
            <c:numRef>
              <c:f>SciRAPnano_invitro_assessment!$F$106:$F$109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2-B35D-4A10-B26D-754C485C4AC8}"/>
            </c:ext>
          </c:extLst>
        </c:ser>
        <c:ser>
          <c:idx val="3"/>
          <c:order val="3"/>
          <c:tx>
            <c:strRef>
              <c:f>SciRAPnano_invitro_assessment!$G$105</c:f>
              <c:strCache>
                <c:ptCount val="1"/>
                <c:pt idx="0">
                  <c:v>Not reported</c:v>
                </c:pt>
              </c:strCache>
            </c:strRef>
          </c:tx>
          <c:spPr>
            <a:solidFill>
              <a:srgbClr val="7F7F7F"/>
            </a:solidFill>
            <a:ln>
              <a:noFill/>
            </a:ln>
            <a:effectLst/>
          </c:spPr>
          <c:invertIfNegative val="0"/>
          <c:cat>
            <c:strRef>
              <c:f>SciRAPnano_invitro_assessment!$C$106:$C$109</c:f>
              <c:strCache>
                <c:ptCount val="4"/>
                <c:pt idx="0">
                  <c:v>Test item and controls</c:v>
                </c:pt>
                <c:pt idx="1">
                  <c:v>Test System</c:v>
                </c:pt>
                <c:pt idx="2">
                  <c:v>Administration of the test item</c:v>
                </c:pt>
                <c:pt idx="3">
                  <c:v>Data collection and analysis</c:v>
                </c:pt>
              </c:strCache>
            </c:strRef>
          </c:cat>
          <c:val>
            <c:numRef>
              <c:f>SciRAPnano_invitro_assessment!$G$106:$G$109</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3-B35D-4A10-B26D-754C485C4AC8}"/>
            </c:ext>
          </c:extLst>
        </c:ser>
        <c:dLbls>
          <c:showLegendKey val="0"/>
          <c:showVal val="0"/>
          <c:showCatName val="0"/>
          <c:showSerName val="0"/>
          <c:showPercent val="0"/>
          <c:showBubbleSize val="0"/>
        </c:dLbls>
        <c:gapWidth val="75"/>
        <c:overlap val="100"/>
        <c:axId val="782206120"/>
        <c:axId val="782205464"/>
      </c:barChart>
      <c:catAx>
        <c:axId val="7822061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5464"/>
        <c:crosses val="autoZero"/>
        <c:auto val="1"/>
        <c:lblAlgn val="ctr"/>
        <c:lblOffset val="100"/>
        <c:noMultiLvlLbl val="0"/>
      </c:catAx>
      <c:valAx>
        <c:axId val="78220546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78220612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b="1"/>
              <a:t>RELEVANCE</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sv-SE"/>
        </a:p>
      </c:txPr>
    </c:title>
    <c:autoTitleDeleted val="0"/>
    <c:plotArea>
      <c:layout/>
      <c:barChart>
        <c:barDir val="col"/>
        <c:grouping val="percentStacked"/>
        <c:varyColors val="0"/>
        <c:ser>
          <c:idx val="0"/>
          <c:order val="0"/>
          <c:tx>
            <c:strRef>
              <c:f>SciRAPnano_invitro_assessment!$D$120</c:f>
              <c:strCache>
                <c:ptCount val="1"/>
                <c:pt idx="0">
                  <c:v>Directly relevant</c:v>
                </c:pt>
              </c:strCache>
            </c:strRef>
          </c:tx>
          <c:spPr>
            <a:solidFill>
              <a:srgbClr val="41BB19"/>
            </a:solidFill>
            <a:ln>
              <a:noFill/>
            </a:ln>
            <a:effectLst/>
          </c:spPr>
          <c:invertIfNegative val="0"/>
          <c:cat>
            <c:strRef>
              <c:f>SciRAPnano_invitro_assessment!$C$125</c:f>
              <c:strCache>
                <c:ptCount val="1"/>
                <c:pt idx="0">
                  <c:v>Relevance</c:v>
                </c:pt>
              </c:strCache>
            </c:strRef>
          </c:cat>
          <c:val>
            <c:numRef>
              <c:f>SciRAPnano_invitro_assessment!$D$125</c:f>
              <c:numCache>
                <c:formatCode>General</c:formatCode>
                <c:ptCount val="1"/>
                <c:pt idx="0">
                  <c:v>0</c:v>
                </c:pt>
              </c:numCache>
            </c:numRef>
          </c:val>
          <c:extLst>
            <c:ext xmlns:c16="http://schemas.microsoft.com/office/drawing/2014/chart" uri="{C3380CC4-5D6E-409C-BE32-E72D297353CC}">
              <c16:uniqueId val="{00000000-B201-4B3B-9238-E49FFB6C2469}"/>
            </c:ext>
          </c:extLst>
        </c:ser>
        <c:ser>
          <c:idx val="1"/>
          <c:order val="1"/>
          <c:tx>
            <c:strRef>
              <c:f>SciRAPnano_invitro_assessment!$E$120</c:f>
              <c:strCache>
                <c:ptCount val="1"/>
                <c:pt idx="0">
                  <c:v>Indirectly relevant</c:v>
                </c:pt>
              </c:strCache>
            </c:strRef>
          </c:tx>
          <c:spPr>
            <a:solidFill>
              <a:srgbClr val="FEE000"/>
            </a:solidFill>
            <a:ln>
              <a:noFill/>
            </a:ln>
            <a:effectLst/>
          </c:spPr>
          <c:invertIfNegative val="0"/>
          <c:cat>
            <c:strRef>
              <c:f>SciRAPnano_invitro_assessment!$C$125</c:f>
              <c:strCache>
                <c:ptCount val="1"/>
                <c:pt idx="0">
                  <c:v>Relevance</c:v>
                </c:pt>
              </c:strCache>
            </c:strRef>
          </c:cat>
          <c:val>
            <c:numRef>
              <c:f>SciRAPnano_invitro_assessment!$E$125</c:f>
              <c:numCache>
                <c:formatCode>General</c:formatCode>
                <c:ptCount val="1"/>
                <c:pt idx="0">
                  <c:v>0</c:v>
                </c:pt>
              </c:numCache>
            </c:numRef>
          </c:val>
          <c:extLst>
            <c:ext xmlns:c16="http://schemas.microsoft.com/office/drawing/2014/chart" uri="{C3380CC4-5D6E-409C-BE32-E72D297353CC}">
              <c16:uniqueId val="{00000001-B201-4B3B-9238-E49FFB6C2469}"/>
            </c:ext>
          </c:extLst>
        </c:ser>
        <c:ser>
          <c:idx val="2"/>
          <c:order val="2"/>
          <c:tx>
            <c:strRef>
              <c:f>SciRAPnano_invitro_assessment!$F$120</c:f>
              <c:strCache>
                <c:ptCount val="1"/>
                <c:pt idx="0">
                  <c:v>Not relevant</c:v>
                </c:pt>
              </c:strCache>
            </c:strRef>
          </c:tx>
          <c:spPr>
            <a:solidFill>
              <a:srgbClr val="FF2D2D"/>
            </a:solidFill>
            <a:ln>
              <a:noFill/>
            </a:ln>
            <a:effectLst/>
          </c:spPr>
          <c:invertIfNegative val="0"/>
          <c:cat>
            <c:strRef>
              <c:f>SciRAPnano_invitro_assessment!$C$125</c:f>
              <c:strCache>
                <c:ptCount val="1"/>
                <c:pt idx="0">
                  <c:v>Relevance</c:v>
                </c:pt>
              </c:strCache>
            </c:strRef>
          </c:cat>
          <c:val>
            <c:numRef>
              <c:f>SciRAPnano_invitro_assessment!$F$125</c:f>
              <c:numCache>
                <c:formatCode>General</c:formatCode>
                <c:ptCount val="1"/>
                <c:pt idx="0">
                  <c:v>0</c:v>
                </c:pt>
              </c:numCache>
            </c:numRef>
          </c:val>
          <c:extLst>
            <c:ext xmlns:c16="http://schemas.microsoft.com/office/drawing/2014/chart" uri="{C3380CC4-5D6E-409C-BE32-E72D297353CC}">
              <c16:uniqueId val="{00000002-B201-4B3B-9238-E49FFB6C2469}"/>
            </c:ext>
          </c:extLst>
        </c:ser>
        <c:dLbls>
          <c:showLegendKey val="0"/>
          <c:showVal val="0"/>
          <c:showCatName val="0"/>
          <c:showSerName val="0"/>
          <c:showPercent val="0"/>
          <c:showBubbleSize val="0"/>
        </c:dLbls>
        <c:gapWidth val="75"/>
        <c:overlap val="100"/>
        <c:axId val="605944904"/>
        <c:axId val="605950304"/>
      </c:barChart>
      <c:catAx>
        <c:axId val="60594490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05950304"/>
        <c:crosses val="autoZero"/>
        <c:auto val="1"/>
        <c:lblAlgn val="ctr"/>
        <c:lblOffset val="100"/>
        <c:noMultiLvlLbl val="0"/>
      </c:catAx>
      <c:valAx>
        <c:axId val="605950304"/>
        <c:scaling>
          <c:orientation val="minMax"/>
          <c:max val="1"/>
        </c:scaling>
        <c:delete val="0"/>
        <c:axPos val="l"/>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crossAx val="6059449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v-SE"/>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sv-SE"/>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1</xdr:col>
      <xdr:colOff>8670018</xdr:colOff>
      <xdr:row>88</xdr:row>
      <xdr:rowOff>169863</xdr:rowOff>
    </xdr:from>
    <xdr:to>
      <xdr:col>7</xdr:col>
      <xdr:colOff>249767</xdr:colOff>
      <xdr:row>99</xdr:row>
      <xdr:rowOff>351971</xdr:rowOff>
    </xdr:to>
    <xdr:graphicFrame macro="">
      <xdr:nvGraphicFramePr>
        <xdr:cNvPr id="2" name="Chart 1">
          <a:extLst>
            <a:ext uri="{FF2B5EF4-FFF2-40B4-BE49-F238E27FC236}">
              <a16:creationId xmlns:a16="http://schemas.microsoft.com/office/drawing/2014/main" id="{03F6D18D-DF3A-4A7B-8172-2EB3E1AF8F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8668884</xdr:colOff>
      <xdr:row>100</xdr:row>
      <xdr:rowOff>29935</xdr:rowOff>
    </xdr:from>
    <xdr:to>
      <xdr:col>7</xdr:col>
      <xdr:colOff>266700</xdr:colOff>
      <xdr:row>114</xdr:row>
      <xdr:rowOff>25400</xdr:rowOff>
    </xdr:to>
    <xdr:graphicFrame macro="">
      <xdr:nvGraphicFramePr>
        <xdr:cNvPr id="3" name="Chart 2">
          <a:extLst>
            <a:ext uri="{FF2B5EF4-FFF2-40B4-BE49-F238E27FC236}">
              <a16:creationId xmlns:a16="http://schemas.microsoft.com/office/drawing/2014/main" id="{02AB32E6-0343-4F2C-933E-58AC7F0017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8656460</xdr:colOff>
      <xdr:row>114</xdr:row>
      <xdr:rowOff>83255</xdr:rowOff>
    </xdr:from>
    <xdr:to>
      <xdr:col>7</xdr:col>
      <xdr:colOff>257175</xdr:colOff>
      <xdr:row>129</xdr:row>
      <xdr:rowOff>152400</xdr:rowOff>
    </xdr:to>
    <xdr:graphicFrame macro="">
      <xdr:nvGraphicFramePr>
        <xdr:cNvPr id="4" name="Chart 3">
          <a:extLst>
            <a:ext uri="{FF2B5EF4-FFF2-40B4-BE49-F238E27FC236}">
              <a16:creationId xmlns:a16="http://schemas.microsoft.com/office/drawing/2014/main" id="{082A5879-FAA8-4E51-A889-2BC7ACF197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27E15-F138-46AC-A0E5-65E364C59A09}">
  <dimension ref="A1:P211"/>
  <sheetViews>
    <sheetView tabSelected="1" zoomScaleNormal="100" workbookViewId="0">
      <selection sqref="A1:I1"/>
    </sheetView>
  </sheetViews>
  <sheetFormatPr defaultRowHeight="14.5" x14ac:dyDescent="0.35"/>
  <cols>
    <col min="1" max="1" width="3.453125" bestFit="1" customWidth="1"/>
    <col min="2" max="2" width="124.54296875" bestFit="1" customWidth="1"/>
    <col min="3" max="3" width="23.54296875" bestFit="1" customWidth="1"/>
    <col min="4" max="4" width="14.54296875" bestFit="1" customWidth="1"/>
    <col min="5" max="5" width="16.1796875" bestFit="1" customWidth="1"/>
    <col min="6" max="6" width="10.81640625" bestFit="1" customWidth="1"/>
    <col min="7" max="7" width="13.81640625" bestFit="1" customWidth="1"/>
    <col min="8" max="8" width="17.453125" customWidth="1"/>
    <col min="10" max="10" width="14.7265625" hidden="1" customWidth="1"/>
    <col min="11" max="11" width="22" hidden="1" customWidth="1"/>
    <col min="12" max="12" width="12.1796875" hidden="1" customWidth="1"/>
    <col min="13" max="14" width="13.7265625" hidden="1" customWidth="1"/>
    <col min="15" max="15" width="7.1796875" hidden="1" customWidth="1"/>
    <col min="16" max="16" width="7.54296875" hidden="1" customWidth="1"/>
    <col min="17" max="17" width="8.7265625" customWidth="1"/>
  </cols>
  <sheetData>
    <row r="1" spans="1:16" ht="97.5" customHeight="1" x14ac:dyDescent="0.35">
      <c r="A1" s="80" t="s">
        <v>119</v>
      </c>
      <c r="B1" s="80"/>
      <c r="C1" s="80"/>
      <c r="D1" s="80"/>
      <c r="E1" s="80"/>
      <c r="F1" s="80"/>
      <c r="G1" s="80"/>
      <c r="H1" s="80"/>
      <c r="I1" s="80"/>
      <c r="J1" s="1"/>
      <c r="K1" s="1"/>
      <c r="L1" s="1"/>
      <c r="M1" s="1"/>
      <c r="N1" s="1"/>
      <c r="O1" s="1"/>
      <c r="P1" s="1"/>
    </row>
    <row r="3" spans="1:16" x14ac:dyDescent="0.35">
      <c r="A3" s="2" t="s">
        <v>0</v>
      </c>
      <c r="B3" s="2" t="s">
        <v>1</v>
      </c>
      <c r="C3" s="2" t="s">
        <v>2</v>
      </c>
      <c r="D3" s="2" t="s">
        <v>3</v>
      </c>
      <c r="J3" s="2"/>
      <c r="K3" s="3" t="s">
        <v>115</v>
      </c>
    </row>
    <row r="4" spans="1:16" x14ac:dyDescent="0.35">
      <c r="A4" s="4"/>
      <c r="B4" s="5" t="s">
        <v>78</v>
      </c>
      <c r="K4" s="6" t="s">
        <v>4</v>
      </c>
      <c r="L4" s="7">
        <v>1</v>
      </c>
    </row>
    <row r="5" spans="1:16" x14ac:dyDescent="0.35">
      <c r="A5" s="4">
        <v>1</v>
      </c>
      <c r="B5" s="56" t="s">
        <v>80</v>
      </c>
      <c r="K5" s="6" t="s">
        <v>5</v>
      </c>
      <c r="L5" s="7">
        <v>0.5</v>
      </c>
    </row>
    <row r="6" spans="1:16" ht="29" x14ac:dyDescent="0.35">
      <c r="A6" s="4">
        <v>2</v>
      </c>
      <c r="B6" s="56" t="s">
        <v>81</v>
      </c>
      <c r="K6" s="6" t="s">
        <v>6</v>
      </c>
      <c r="L6" s="7">
        <v>0</v>
      </c>
    </row>
    <row r="7" spans="1:16" x14ac:dyDescent="0.35">
      <c r="A7" s="4">
        <v>3</v>
      </c>
      <c r="B7" s="56" t="s">
        <v>7</v>
      </c>
      <c r="K7" s="6" t="s">
        <v>117</v>
      </c>
      <c r="L7" s="7">
        <v>0</v>
      </c>
    </row>
    <row r="8" spans="1:16" x14ac:dyDescent="0.35">
      <c r="A8" s="4">
        <v>4</v>
      </c>
      <c r="B8" s="56" t="s">
        <v>9</v>
      </c>
      <c r="K8" s="6" t="s">
        <v>8</v>
      </c>
      <c r="L8" s="7"/>
    </row>
    <row r="9" spans="1:16" x14ac:dyDescent="0.35">
      <c r="A9" s="4"/>
      <c r="B9" s="57" t="s">
        <v>82</v>
      </c>
      <c r="K9" s="3" t="s">
        <v>116</v>
      </c>
    </row>
    <row r="10" spans="1:16" x14ac:dyDescent="0.35">
      <c r="A10" s="4">
        <v>5</v>
      </c>
      <c r="B10" s="56" t="s">
        <v>83</v>
      </c>
      <c r="K10" s="6" t="s">
        <v>4</v>
      </c>
      <c r="L10" s="7">
        <v>1</v>
      </c>
    </row>
    <row r="11" spans="1:16" x14ac:dyDescent="0.35">
      <c r="A11" s="4">
        <v>6</v>
      </c>
      <c r="B11" s="56" t="s">
        <v>84</v>
      </c>
      <c r="K11" s="6" t="s">
        <v>5</v>
      </c>
      <c r="L11" s="7">
        <v>0.5</v>
      </c>
    </row>
    <row r="12" spans="1:16" x14ac:dyDescent="0.35">
      <c r="A12" s="4">
        <v>7</v>
      </c>
      <c r="B12" s="56" t="s">
        <v>85</v>
      </c>
      <c r="K12" s="6" t="s">
        <v>6</v>
      </c>
      <c r="L12" s="7">
        <v>0</v>
      </c>
    </row>
    <row r="13" spans="1:16" x14ac:dyDescent="0.35">
      <c r="A13" s="4">
        <v>8</v>
      </c>
      <c r="B13" s="56" t="s">
        <v>86</v>
      </c>
      <c r="K13" s="6" t="s">
        <v>8</v>
      </c>
      <c r="L13" s="7"/>
    </row>
    <row r="14" spans="1:16" x14ac:dyDescent="0.35">
      <c r="A14" s="4">
        <v>9</v>
      </c>
      <c r="B14" s="56" t="s">
        <v>87</v>
      </c>
    </row>
    <row r="15" spans="1:16" x14ac:dyDescent="0.35">
      <c r="A15" s="4">
        <v>10</v>
      </c>
      <c r="B15" s="56" t="s">
        <v>88</v>
      </c>
      <c r="K15" s="3" t="s">
        <v>115</v>
      </c>
      <c r="L15" s="7"/>
    </row>
    <row r="16" spans="1:16" x14ac:dyDescent="0.35">
      <c r="A16" s="4">
        <v>11</v>
      </c>
      <c r="B16" s="56" t="s">
        <v>89</v>
      </c>
      <c r="K16" s="8" t="s">
        <v>11</v>
      </c>
      <c r="L16" s="7">
        <v>1</v>
      </c>
    </row>
    <row r="17" spans="1:12" x14ac:dyDescent="0.35">
      <c r="A17" s="4">
        <v>12</v>
      </c>
      <c r="B17" s="56" t="s">
        <v>90</v>
      </c>
      <c r="K17" s="8" t="s">
        <v>12</v>
      </c>
      <c r="L17" s="7">
        <v>0.5</v>
      </c>
    </row>
    <row r="18" spans="1:12" x14ac:dyDescent="0.35">
      <c r="A18" s="4">
        <v>13</v>
      </c>
      <c r="B18" s="56" t="s">
        <v>91</v>
      </c>
      <c r="K18" s="8" t="s">
        <v>14</v>
      </c>
      <c r="L18" s="7">
        <v>0</v>
      </c>
    </row>
    <row r="19" spans="1:12" x14ac:dyDescent="0.35">
      <c r="A19" s="4">
        <v>14</v>
      </c>
      <c r="B19" s="56" t="s">
        <v>92</v>
      </c>
      <c r="K19" s="6"/>
      <c r="L19" s="7"/>
    </row>
    <row r="20" spans="1:12" x14ac:dyDescent="0.35">
      <c r="A20" s="4">
        <v>15</v>
      </c>
      <c r="B20" s="56" t="s">
        <v>93</v>
      </c>
      <c r="K20" s="6"/>
      <c r="L20" s="7"/>
    </row>
    <row r="21" spans="1:12" x14ac:dyDescent="0.35">
      <c r="A21" s="4">
        <v>16</v>
      </c>
      <c r="B21" s="56" t="s">
        <v>94</v>
      </c>
    </row>
    <row r="22" spans="1:12" x14ac:dyDescent="0.35">
      <c r="A22" s="4"/>
      <c r="B22" s="5" t="s">
        <v>10</v>
      </c>
    </row>
    <row r="23" spans="1:12" x14ac:dyDescent="0.35">
      <c r="A23" s="4">
        <v>17</v>
      </c>
      <c r="B23" s="56" t="s">
        <v>95</v>
      </c>
    </row>
    <row r="24" spans="1:12" x14ac:dyDescent="0.35">
      <c r="A24" s="4">
        <v>18</v>
      </c>
      <c r="B24" s="56" t="s">
        <v>13</v>
      </c>
    </row>
    <row r="25" spans="1:12" x14ac:dyDescent="0.35">
      <c r="A25" s="4">
        <v>19</v>
      </c>
      <c r="B25" s="56" t="s">
        <v>96</v>
      </c>
      <c r="K25" s="8"/>
      <c r="L25" s="7"/>
    </row>
    <row r="26" spans="1:12" x14ac:dyDescent="0.35">
      <c r="A26" s="4">
        <v>20</v>
      </c>
      <c r="B26" s="56" t="s">
        <v>97</v>
      </c>
      <c r="K26" s="6"/>
    </row>
    <row r="27" spans="1:12" x14ac:dyDescent="0.35">
      <c r="A27" s="4">
        <v>21</v>
      </c>
      <c r="B27" s="56" t="s">
        <v>15</v>
      </c>
    </row>
    <row r="28" spans="1:12" x14ac:dyDescent="0.35">
      <c r="A28" s="4">
        <v>22</v>
      </c>
      <c r="B28" s="56" t="s">
        <v>16</v>
      </c>
    </row>
    <row r="29" spans="1:12" x14ac:dyDescent="0.35">
      <c r="A29" s="4">
        <v>23</v>
      </c>
      <c r="B29" s="56" t="s">
        <v>17</v>
      </c>
    </row>
    <row r="30" spans="1:12" x14ac:dyDescent="0.35">
      <c r="A30" s="4">
        <v>24</v>
      </c>
      <c r="B30" s="56" t="s">
        <v>98</v>
      </c>
    </row>
    <row r="31" spans="1:12" x14ac:dyDescent="0.35">
      <c r="A31" s="4"/>
      <c r="B31" s="5" t="s">
        <v>18</v>
      </c>
    </row>
    <row r="32" spans="1:12" x14ac:dyDescent="0.35">
      <c r="A32" s="4">
        <v>25</v>
      </c>
      <c r="B32" s="56" t="s">
        <v>19</v>
      </c>
    </row>
    <row r="33" spans="1:2" x14ac:dyDescent="0.35">
      <c r="A33" s="4">
        <v>26</v>
      </c>
      <c r="B33" s="56" t="s">
        <v>99</v>
      </c>
    </row>
    <row r="34" spans="1:2" x14ac:dyDescent="0.35">
      <c r="A34" s="4">
        <v>27</v>
      </c>
      <c r="B34" s="56" t="s">
        <v>20</v>
      </c>
    </row>
    <row r="35" spans="1:2" x14ac:dyDescent="0.35">
      <c r="A35" s="4">
        <v>28</v>
      </c>
      <c r="B35" s="56" t="s">
        <v>21</v>
      </c>
    </row>
    <row r="36" spans="1:2" x14ac:dyDescent="0.35">
      <c r="A36" s="4">
        <v>29</v>
      </c>
      <c r="B36" s="56" t="s">
        <v>100</v>
      </c>
    </row>
    <row r="37" spans="1:2" x14ac:dyDescent="0.35">
      <c r="A37" s="4"/>
      <c r="B37" s="5" t="s">
        <v>22</v>
      </c>
    </row>
    <row r="38" spans="1:2" x14ac:dyDescent="0.35">
      <c r="A38" s="4">
        <v>30</v>
      </c>
      <c r="B38" s="56" t="s">
        <v>23</v>
      </c>
    </row>
    <row r="39" spans="1:2" x14ac:dyDescent="0.35">
      <c r="A39" s="4">
        <v>31</v>
      </c>
      <c r="B39" s="56" t="s">
        <v>101</v>
      </c>
    </row>
    <row r="40" spans="1:2" x14ac:dyDescent="0.35">
      <c r="A40" s="4">
        <v>32</v>
      </c>
      <c r="B40" s="56" t="s">
        <v>24</v>
      </c>
    </row>
    <row r="41" spans="1:2" x14ac:dyDescent="0.35">
      <c r="A41" s="4">
        <v>33</v>
      </c>
      <c r="B41" s="56" t="s">
        <v>25</v>
      </c>
    </row>
    <row r="42" spans="1:2" x14ac:dyDescent="0.35">
      <c r="A42" s="4">
        <v>34</v>
      </c>
      <c r="B42" s="56" t="s">
        <v>26</v>
      </c>
    </row>
    <row r="43" spans="1:2" x14ac:dyDescent="0.35">
      <c r="A43" s="4">
        <v>35</v>
      </c>
      <c r="B43" s="56" t="s">
        <v>27</v>
      </c>
    </row>
    <row r="44" spans="1:2" x14ac:dyDescent="0.35">
      <c r="A44" s="4"/>
      <c r="B44" s="5" t="s">
        <v>28</v>
      </c>
    </row>
    <row r="45" spans="1:2" x14ac:dyDescent="0.35">
      <c r="A45" s="4">
        <v>36</v>
      </c>
      <c r="B45" s="1" t="s">
        <v>29</v>
      </c>
    </row>
    <row r="46" spans="1:2" x14ac:dyDescent="0.35">
      <c r="A46" s="4">
        <v>37</v>
      </c>
      <c r="B46" s="1" t="s">
        <v>30</v>
      </c>
    </row>
    <row r="47" spans="1:2" x14ac:dyDescent="0.35">
      <c r="A47" s="4"/>
      <c r="B47" s="5" t="s">
        <v>31</v>
      </c>
    </row>
    <row r="48" spans="1:2" ht="29" x14ac:dyDescent="0.35">
      <c r="A48" s="4">
        <v>38</v>
      </c>
      <c r="B48" s="1" t="s">
        <v>102</v>
      </c>
    </row>
    <row r="49" spans="1:4" x14ac:dyDescent="0.35">
      <c r="A49" s="4"/>
      <c r="B49" s="9" t="s">
        <v>32</v>
      </c>
      <c r="C49" s="2" t="s">
        <v>2</v>
      </c>
      <c r="D49" s="2" t="s">
        <v>3</v>
      </c>
    </row>
    <row r="50" spans="1:4" x14ac:dyDescent="0.35">
      <c r="A50" s="4"/>
      <c r="B50" s="5" t="s">
        <v>78</v>
      </c>
    </row>
    <row r="51" spans="1:4" x14ac:dyDescent="0.35">
      <c r="A51" s="4">
        <v>1</v>
      </c>
      <c r="B51" s="55" t="s">
        <v>103</v>
      </c>
    </row>
    <row r="52" spans="1:4" x14ac:dyDescent="0.35">
      <c r="A52" s="4">
        <v>2</v>
      </c>
      <c r="B52" s="55" t="s">
        <v>104</v>
      </c>
    </row>
    <row r="53" spans="1:4" x14ac:dyDescent="0.35">
      <c r="A53" s="4">
        <v>3</v>
      </c>
      <c r="B53" s="55" t="s">
        <v>105</v>
      </c>
    </row>
    <row r="54" spans="1:4" x14ac:dyDescent="0.35">
      <c r="A54" s="4">
        <v>4</v>
      </c>
      <c r="B54" s="55" t="s">
        <v>33</v>
      </c>
    </row>
    <row r="55" spans="1:4" x14ac:dyDescent="0.35">
      <c r="A55" s="4">
        <v>5</v>
      </c>
      <c r="B55" s="55" t="s">
        <v>106</v>
      </c>
    </row>
    <row r="56" spans="1:4" x14ac:dyDescent="0.35">
      <c r="A56" s="4">
        <v>6</v>
      </c>
      <c r="B56" s="55" t="s">
        <v>107</v>
      </c>
    </row>
    <row r="57" spans="1:4" x14ac:dyDescent="0.35">
      <c r="A57" s="4">
        <v>7</v>
      </c>
      <c r="B57" s="55" t="s">
        <v>34</v>
      </c>
    </row>
    <row r="58" spans="1:4" x14ac:dyDescent="0.35">
      <c r="A58" s="4"/>
      <c r="B58" s="5" t="s">
        <v>10</v>
      </c>
    </row>
    <row r="59" spans="1:4" ht="29" x14ac:dyDescent="0.35">
      <c r="A59" s="4">
        <v>8</v>
      </c>
      <c r="B59" s="55" t="s">
        <v>108</v>
      </c>
    </row>
    <row r="60" spans="1:4" ht="29" x14ac:dyDescent="0.35">
      <c r="A60" s="4">
        <v>9</v>
      </c>
      <c r="B60" s="55" t="s">
        <v>109</v>
      </c>
    </row>
    <row r="61" spans="1:4" x14ac:dyDescent="0.35">
      <c r="A61" s="4"/>
      <c r="B61" s="5" t="s">
        <v>79</v>
      </c>
    </row>
    <row r="62" spans="1:4" x14ac:dyDescent="0.35">
      <c r="A62" s="4">
        <v>10</v>
      </c>
      <c r="B62" s="1" t="s">
        <v>35</v>
      </c>
    </row>
    <row r="63" spans="1:4" x14ac:dyDescent="0.35">
      <c r="A63" s="4">
        <v>11</v>
      </c>
      <c r="B63" s="1" t="s">
        <v>36</v>
      </c>
    </row>
    <row r="64" spans="1:4" ht="29" x14ac:dyDescent="0.35">
      <c r="A64" s="4">
        <v>12</v>
      </c>
      <c r="B64" s="1" t="s">
        <v>37</v>
      </c>
    </row>
    <row r="65" spans="1:15" x14ac:dyDescent="0.35">
      <c r="A65" s="4"/>
      <c r="B65" s="5" t="s">
        <v>22</v>
      </c>
    </row>
    <row r="66" spans="1:15" x14ac:dyDescent="0.35">
      <c r="A66" s="4">
        <v>13</v>
      </c>
      <c r="B66" s="1" t="s">
        <v>38</v>
      </c>
    </row>
    <row r="67" spans="1:15" x14ac:dyDescent="0.35">
      <c r="A67" s="4">
        <v>14</v>
      </c>
      <c r="B67" s="55" t="s">
        <v>110</v>
      </c>
    </row>
    <row r="68" spans="1:15" x14ac:dyDescent="0.35">
      <c r="A68" s="4">
        <v>15</v>
      </c>
      <c r="B68" s="1" t="s">
        <v>39</v>
      </c>
    </row>
    <row r="69" spans="1:15" x14ac:dyDescent="0.35">
      <c r="A69" s="4">
        <v>16</v>
      </c>
      <c r="B69" s="1" t="s">
        <v>40</v>
      </c>
    </row>
    <row r="70" spans="1:15" x14ac:dyDescent="0.35">
      <c r="A70" s="4">
        <v>17</v>
      </c>
      <c r="B70" s="1" t="s">
        <v>41</v>
      </c>
    </row>
    <row r="71" spans="1:15" x14ac:dyDescent="0.35">
      <c r="A71" s="4">
        <v>18</v>
      </c>
      <c r="B71" s="1" t="s">
        <v>42</v>
      </c>
    </row>
    <row r="72" spans="1:15" x14ac:dyDescent="0.35">
      <c r="A72" s="4"/>
      <c r="B72" s="5" t="s">
        <v>31</v>
      </c>
    </row>
    <row r="73" spans="1:15" x14ac:dyDescent="0.35">
      <c r="A73" s="4">
        <v>19</v>
      </c>
      <c r="B73" s="1" t="s">
        <v>43</v>
      </c>
    </row>
    <row r="74" spans="1:15" x14ac:dyDescent="0.35">
      <c r="A74" s="4"/>
      <c r="B74" s="10" t="s">
        <v>44</v>
      </c>
      <c r="C74" s="2" t="s">
        <v>2</v>
      </c>
      <c r="D74" s="2" t="s">
        <v>3</v>
      </c>
    </row>
    <row r="75" spans="1:15" x14ac:dyDescent="0.35">
      <c r="A75" s="4">
        <v>1</v>
      </c>
      <c r="B75" s="1" t="s">
        <v>45</v>
      </c>
    </row>
    <row r="76" spans="1:15" x14ac:dyDescent="0.35">
      <c r="A76" s="4">
        <v>2</v>
      </c>
      <c r="B76" s="1" t="s">
        <v>46</v>
      </c>
    </row>
    <row r="77" spans="1:15" x14ac:dyDescent="0.35">
      <c r="A77" s="4">
        <v>3</v>
      </c>
      <c r="B77" s="1" t="s">
        <v>47</v>
      </c>
    </row>
    <row r="78" spans="1:15" s="13" customFormat="1" ht="15" thickBot="1" x14ac:dyDescent="0.4">
      <c r="A78" s="11">
        <v>4</v>
      </c>
      <c r="B78" s="12" t="s">
        <v>48</v>
      </c>
    </row>
    <row r="79" spans="1:15" ht="15.5" thickTop="1" thickBot="1" x14ac:dyDescent="0.4">
      <c r="A79" s="4"/>
      <c r="B79" s="1"/>
    </row>
    <row r="80" spans="1:15" ht="18.5" x14ac:dyDescent="0.35">
      <c r="C80" s="81"/>
      <c r="D80" s="85" t="s">
        <v>113</v>
      </c>
      <c r="E80" s="86"/>
      <c r="F80" s="59"/>
      <c r="G80" s="83"/>
      <c r="H80" s="14"/>
      <c r="I80" s="14"/>
      <c r="J80" s="84"/>
      <c r="K80" s="87" t="s">
        <v>113</v>
      </c>
      <c r="L80" s="88"/>
      <c r="M80" s="68"/>
      <c r="N80" s="75"/>
      <c r="O80" s="14"/>
    </row>
    <row r="81" spans="3:16" ht="19" thickBot="1" x14ac:dyDescent="0.4">
      <c r="C81" s="82"/>
      <c r="D81" s="15" t="s">
        <v>49</v>
      </c>
      <c r="E81" s="63" t="s">
        <v>50</v>
      </c>
      <c r="F81" s="60"/>
      <c r="G81" s="83"/>
      <c r="H81" s="16"/>
      <c r="I81" s="17"/>
      <c r="J81" s="84"/>
      <c r="K81" s="18" t="s">
        <v>49</v>
      </c>
      <c r="L81" s="18" t="s">
        <v>50</v>
      </c>
      <c r="M81" s="69"/>
      <c r="N81" s="75"/>
      <c r="O81" s="14"/>
    </row>
    <row r="82" spans="3:16" ht="19" thickBot="1" x14ac:dyDescent="0.4">
      <c r="C82" s="21" t="s">
        <v>114</v>
      </c>
      <c r="D82" s="22">
        <f>K83</f>
        <v>0</v>
      </c>
      <c r="E82" s="64">
        <f>L83</f>
        <v>0</v>
      </c>
      <c r="F82" s="61"/>
      <c r="G82" s="61"/>
      <c r="H82" s="16"/>
      <c r="I82" s="17"/>
      <c r="J82" s="19" t="s">
        <v>51</v>
      </c>
      <c r="K82" s="20" cm="1">
        <f t="array" ref="K82">SUM(COUNTIF($C$4:$C$46,$K$4:$K$7)*$L$4:$L$7)</f>
        <v>0</v>
      </c>
      <c r="L82" s="20" cm="1">
        <f t="array" ref="L82">SUM(COUNTIF($C$51:$C$71,$K$4:$K$7)*$L$4:$L$7)</f>
        <v>0</v>
      </c>
      <c r="M82" s="70"/>
      <c r="N82" s="70"/>
      <c r="O82" s="14"/>
    </row>
    <row r="83" spans="3:16" ht="29" x14ac:dyDescent="0.35">
      <c r="C83" s="24" t="s">
        <v>53</v>
      </c>
      <c r="D83" s="25">
        <f>K92</f>
        <v>0</v>
      </c>
      <c r="E83" s="65">
        <f>K99</f>
        <v>0</v>
      </c>
      <c r="F83" s="61"/>
      <c r="G83" s="61"/>
      <c r="H83" s="16"/>
      <c r="I83" s="23"/>
      <c r="J83" s="19" t="s">
        <v>52</v>
      </c>
      <c r="K83" s="20">
        <f>($K$82/$K$85)*100</f>
        <v>0</v>
      </c>
      <c r="L83" s="20">
        <f>($L$82/$L$85)*100</f>
        <v>0</v>
      </c>
      <c r="M83" s="70"/>
      <c r="N83" s="70"/>
      <c r="O83" s="14"/>
    </row>
    <row r="84" spans="3:16" ht="29" x14ac:dyDescent="0.35">
      <c r="C84" s="58" t="s">
        <v>112</v>
      </c>
      <c r="D84" s="29">
        <f>L92</f>
        <v>0</v>
      </c>
      <c r="E84" s="66"/>
      <c r="F84" s="61"/>
      <c r="G84" s="61"/>
      <c r="H84" s="26"/>
      <c r="I84" s="23"/>
      <c r="J84" s="19" t="s">
        <v>54</v>
      </c>
      <c r="K84" s="27">
        <f>COUNTIF($C$4:$C$46,"REMOVE")</f>
        <v>0</v>
      </c>
      <c r="L84" s="27">
        <f>COUNTIF($C$50:$C$71,"REMOVE")</f>
        <v>0</v>
      </c>
      <c r="M84" s="61"/>
      <c r="N84" s="61"/>
      <c r="O84" s="14"/>
    </row>
    <row r="85" spans="3:16" ht="18.5" x14ac:dyDescent="0.35">
      <c r="C85" s="28" t="s">
        <v>55</v>
      </c>
      <c r="D85" s="29">
        <f>M92</f>
        <v>0</v>
      </c>
      <c r="E85" s="66">
        <f>L99</f>
        <v>0</v>
      </c>
      <c r="F85" s="61"/>
      <c r="G85" s="61"/>
      <c r="H85" s="26"/>
      <c r="I85" s="23"/>
      <c r="J85" s="30" t="s">
        <v>56</v>
      </c>
      <c r="K85" s="27">
        <f>$K$86-$K$84</f>
        <v>37</v>
      </c>
      <c r="L85" s="27">
        <f>$L$86-$L$84</f>
        <v>18</v>
      </c>
      <c r="M85" s="61"/>
      <c r="N85" s="61"/>
      <c r="O85" s="14"/>
    </row>
    <row r="86" spans="3:16" ht="29" x14ac:dyDescent="0.35">
      <c r="C86" s="28" t="s">
        <v>57</v>
      </c>
      <c r="D86" s="29">
        <f>N92</f>
        <v>0</v>
      </c>
      <c r="E86" s="66">
        <f>M99</f>
        <v>0</v>
      </c>
      <c r="F86" s="61"/>
      <c r="G86" s="61"/>
      <c r="J86" s="45" t="s">
        <v>70</v>
      </c>
      <c r="K86" s="27">
        <v>37</v>
      </c>
      <c r="L86" s="27">
        <v>18</v>
      </c>
      <c r="M86" s="61"/>
      <c r="N86" s="61"/>
      <c r="O86" s="14"/>
    </row>
    <row r="87" spans="3:16" ht="29" x14ac:dyDescent="0.35">
      <c r="C87" s="28" t="s">
        <v>58</v>
      </c>
      <c r="D87" s="29">
        <f>O92</f>
        <v>0</v>
      </c>
      <c r="E87" s="67">
        <f>N99</f>
        <v>0</v>
      </c>
      <c r="F87" s="61"/>
      <c r="G87" s="61"/>
      <c r="J87" s="31"/>
      <c r="K87" s="31"/>
      <c r="L87" s="31"/>
      <c r="M87" s="31"/>
      <c r="N87" s="31"/>
      <c r="O87" s="26"/>
    </row>
    <row r="88" spans="3:16" ht="29.5" thickBot="1" x14ac:dyDescent="0.4">
      <c r="C88" s="32" t="s">
        <v>59</v>
      </c>
      <c r="D88" s="22">
        <f>P92</f>
        <v>0</v>
      </c>
      <c r="E88" s="64"/>
      <c r="F88" s="62"/>
      <c r="G88" s="62"/>
      <c r="J88" s="26"/>
      <c r="K88" s="23"/>
      <c r="L88" s="23"/>
      <c r="M88" s="23"/>
      <c r="O88" s="26"/>
    </row>
    <row r="89" spans="3:16" x14ac:dyDescent="0.35">
      <c r="F89" s="61"/>
      <c r="G89" s="61"/>
      <c r="J89" s="26"/>
      <c r="K89" s="23"/>
      <c r="L89" s="23"/>
      <c r="M89" s="23"/>
      <c r="O89" s="26"/>
    </row>
    <row r="90" spans="3:16" ht="43.5" x14ac:dyDescent="0.35">
      <c r="C90" s="33"/>
      <c r="D90" s="79" t="s">
        <v>1</v>
      </c>
      <c r="E90" s="79"/>
      <c r="F90" s="79"/>
      <c r="G90" s="46"/>
      <c r="J90" s="34" t="s">
        <v>49</v>
      </c>
      <c r="K90" s="35" t="s">
        <v>60</v>
      </c>
      <c r="L90" s="35" t="s">
        <v>111</v>
      </c>
      <c r="M90" s="35" t="s">
        <v>61</v>
      </c>
      <c r="N90" s="36" t="s">
        <v>62</v>
      </c>
      <c r="O90" s="35" t="s">
        <v>63</v>
      </c>
      <c r="P90" s="36" t="s">
        <v>64</v>
      </c>
    </row>
    <row r="91" spans="3:16" x14ac:dyDescent="0.35">
      <c r="C91" s="33"/>
      <c r="D91" s="37" t="s">
        <v>65</v>
      </c>
      <c r="E91" s="38" t="s">
        <v>66</v>
      </c>
      <c r="F91" s="39" t="s">
        <v>67</v>
      </c>
      <c r="G91" s="47"/>
      <c r="J91" s="19" t="s">
        <v>51</v>
      </c>
      <c r="K91" s="40" cm="1">
        <f t="array" ref="K91">SUM(COUNTIF($C$4:$C$8,$K$4:$K$7)*$L$4:$L$7)</f>
        <v>0</v>
      </c>
      <c r="L91" s="40" cm="1">
        <f t="array" ref="L91">SUM(COUNTIF($C$10:$C$21,$K$4:$K$7)*$L$4:$L$7)</f>
        <v>0</v>
      </c>
      <c r="M91" s="40" cm="1">
        <f t="array" ref="M91">SUM(COUNTIF($C$23:$C$30,$K$4:$K$7)*$L$4:$L$7)</f>
        <v>0</v>
      </c>
      <c r="N91" s="40" cm="1">
        <f t="array" ref="N91">SUM(COUNTIF($C$32:$C$36,$K$4:$K$7)*$L$4:$L$7)</f>
        <v>0</v>
      </c>
      <c r="O91" s="40" cm="1">
        <f t="array" ref="O91">SUM(COUNTIF($C$38:$C$43,$K$4:$K$7)*$L$4:$L$7)</f>
        <v>0</v>
      </c>
      <c r="P91" s="40" cm="1">
        <f t="array" ref="P91">SUM(COUNTIF($C$45:$C$46,$K$4:$K$7)*$L$4:$L$7)</f>
        <v>0</v>
      </c>
    </row>
    <row r="92" spans="3:16" x14ac:dyDescent="0.35">
      <c r="C92" s="41" t="str">
        <f>$B$4</f>
        <v>Test item and controls</v>
      </c>
      <c r="D92" s="42">
        <f>COUNTIF($C$5:$C$8, "fulfilled")</f>
        <v>0</v>
      </c>
      <c r="E92" s="42">
        <f>COUNTIF($C$5:$C$8, "partially fulfilled")</f>
        <v>0</v>
      </c>
      <c r="F92" s="42">
        <f>COUNTIF($C$5:$C$8, "not fulfilled")</f>
        <v>0</v>
      </c>
      <c r="G92" s="49"/>
      <c r="J92" s="43" t="s">
        <v>52</v>
      </c>
      <c r="K92" s="40">
        <f>($K$91/$K$94)*100</f>
        <v>0</v>
      </c>
      <c r="L92" s="40">
        <f>($L$91/$L$94)*100</f>
        <v>0</v>
      </c>
      <c r="M92" s="40">
        <f>($M$91/$M$94)*100</f>
        <v>0</v>
      </c>
      <c r="N92" s="40">
        <f>($N$91/$N$94)*100</f>
        <v>0</v>
      </c>
      <c r="O92" s="40">
        <f>($O$91/$O$94)*100</f>
        <v>0</v>
      </c>
      <c r="P92" s="40">
        <f>($P$91/$P$94)*100</f>
        <v>0</v>
      </c>
    </row>
    <row r="93" spans="3:16" ht="29" x14ac:dyDescent="0.35">
      <c r="C93" s="41" t="s">
        <v>111</v>
      </c>
      <c r="D93" s="42">
        <f>COUNTIF($C$10:$C$21, "fulfilled")</f>
        <v>0</v>
      </c>
      <c r="E93" s="42">
        <f>COUNTIF($C$10:$C$21, "partially fulfilled")</f>
        <v>0</v>
      </c>
      <c r="F93" s="42">
        <f>COUNTIF($C$10:$C$21, "not fulfilled")</f>
        <v>0</v>
      </c>
      <c r="G93" s="49"/>
      <c r="J93" s="43" t="s">
        <v>68</v>
      </c>
      <c r="K93" s="44">
        <f>COUNTIF($C$4:$C$8,"REMOVE")</f>
        <v>0</v>
      </c>
      <c r="L93" s="44">
        <f>COUNTIF($C$10:$C$21,"REMOVE")</f>
        <v>0</v>
      </c>
      <c r="M93" s="44">
        <f>COUNTIF($C$23:$C$29,"REMOVE")</f>
        <v>0</v>
      </c>
      <c r="N93" s="44">
        <f>COUNTIF($C$32:$C$35,"REMOVE")</f>
        <v>0</v>
      </c>
      <c r="O93" s="44">
        <f>COUNTIF($C$38:$C$42,"REMOVE")</f>
        <v>0</v>
      </c>
      <c r="P93" s="44">
        <f>COUNTIF($C$45:$C$46,"REMOVE")</f>
        <v>0</v>
      </c>
    </row>
    <row r="94" spans="3:16" ht="29" x14ac:dyDescent="0.35">
      <c r="C94" s="41" t="str">
        <f>$B$22</f>
        <v>Test System</v>
      </c>
      <c r="D94" s="42">
        <f>COUNTIF($C$23:$C$30,"fulfilled")</f>
        <v>0</v>
      </c>
      <c r="E94" s="42">
        <f>COUNTIF($C$23:$C$30,"partially fulfilled")</f>
        <v>0</v>
      </c>
      <c r="F94" s="42">
        <f>COUNTIF($C$23:$C$30,"not fulfilled")</f>
        <v>0</v>
      </c>
      <c r="G94" s="49"/>
      <c r="J94" s="45" t="s">
        <v>69</v>
      </c>
      <c r="K94" s="44">
        <f>$K$95-$K$93</f>
        <v>4</v>
      </c>
      <c r="L94" s="44">
        <f>$L$95-$L$93</f>
        <v>12</v>
      </c>
      <c r="M94" s="44">
        <f>$M$95-$M$93</f>
        <v>8</v>
      </c>
      <c r="N94" s="44">
        <f>$N$95-$N$93</f>
        <v>5</v>
      </c>
      <c r="O94" s="44">
        <f>$O$95-$O$93</f>
        <v>6</v>
      </c>
      <c r="P94" s="44">
        <f>$P$95-$P$93</f>
        <v>2</v>
      </c>
    </row>
    <row r="95" spans="3:16" ht="29" x14ac:dyDescent="0.35">
      <c r="C95" s="41" t="str">
        <f>$B$31</f>
        <v>Administration of test compound</v>
      </c>
      <c r="D95" s="42">
        <f>COUNTIF($C$32:$C$36,"fulfilled")</f>
        <v>0</v>
      </c>
      <c r="E95" s="42">
        <f>COUNTIF($C$32:$C$36,"partially fulfilled")</f>
        <v>0</v>
      </c>
      <c r="F95" s="42">
        <f>COUNTIF($C$32:$C$36,"not fulfilled")</f>
        <v>0</v>
      </c>
      <c r="G95" s="49"/>
      <c r="J95" s="45" t="s">
        <v>70</v>
      </c>
      <c r="K95" s="44">
        <v>4</v>
      </c>
      <c r="L95" s="44">
        <v>12</v>
      </c>
      <c r="M95" s="44">
        <v>8</v>
      </c>
      <c r="N95" s="44">
        <v>5</v>
      </c>
      <c r="O95" s="44">
        <v>6</v>
      </c>
      <c r="P95" s="44">
        <v>2</v>
      </c>
    </row>
    <row r="96" spans="3:16" ht="29" x14ac:dyDescent="0.35">
      <c r="C96" s="41" t="str">
        <f>$B$37</f>
        <v>Data collection and analysis</v>
      </c>
      <c r="D96" s="42">
        <f>COUNTIF($C$38:$C$43,"fulfilled")</f>
        <v>0</v>
      </c>
      <c r="E96" s="42">
        <f>COUNTIF($C$38:$C$43,"partially fulfilled")</f>
        <v>0</v>
      </c>
      <c r="F96" s="42">
        <f>COUNTIF($C$38:$C$43,"not fulfilled")</f>
        <v>0</v>
      </c>
      <c r="G96" s="49"/>
    </row>
    <row r="97" spans="3:16" ht="29" x14ac:dyDescent="0.35">
      <c r="C97" s="41" t="str">
        <f>$B$44</f>
        <v xml:space="preserve">Funding and competing interests </v>
      </c>
      <c r="D97" s="42">
        <f>COUNTIF($C$45:$C$46, "fulfilled")</f>
        <v>0</v>
      </c>
      <c r="E97" s="42">
        <f>COUNTIF($C$45:$C$46, "partially fulfilled")</f>
        <v>0</v>
      </c>
      <c r="F97" s="42">
        <f>COUNTIF($C$45:$C$46, "not fulfilled")</f>
        <v>0</v>
      </c>
      <c r="G97" s="49"/>
      <c r="J97" s="34" t="s">
        <v>50</v>
      </c>
      <c r="K97" s="35" t="s">
        <v>60</v>
      </c>
      <c r="L97" s="35" t="s">
        <v>61</v>
      </c>
      <c r="M97" s="36" t="s">
        <v>62</v>
      </c>
      <c r="N97" s="35" t="s">
        <v>63</v>
      </c>
      <c r="O97" s="36" t="s">
        <v>64</v>
      </c>
    </row>
    <row r="98" spans="3:16" x14ac:dyDescent="0.35">
      <c r="J98" s="19" t="s">
        <v>51</v>
      </c>
      <c r="K98" s="40" cm="1">
        <f t="array" ref="K98">SUM(COUNTIF($C$51:$C$57,$K$4:$K$7)*$L$4:$L$7)</f>
        <v>0</v>
      </c>
      <c r="L98" s="40" cm="1">
        <f t="array" ref="L98">SUM(COUNTIF($C$59:$C$60,$K$4:$K$7)*$L$4:$L$7)</f>
        <v>0</v>
      </c>
      <c r="M98" s="40" cm="1">
        <f t="array" ref="M98">SUM(COUNTIF($C$62:$C$64,$K$4:$K$7)*$L$4:$L$7)</f>
        <v>0</v>
      </c>
      <c r="N98" s="40" cm="1">
        <f t="array" ref="N98">SUM(COUNTIF($C$66:$C$71,$K$4:$K$7)*$L$4:$L$7)</f>
        <v>0</v>
      </c>
      <c r="O98" s="40"/>
    </row>
    <row r="99" spans="3:16" x14ac:dyDescent="0.35">
      <c r="J99" s="43" t="s">
        <v>52</v>
      </c>
      <c r="K99" s="40">
        <f>($K$98/$K$101)*100</f>
        <v>0</v>
      </c>
      <c r="L99" s="40">
        <f>($L$98/$L$101)*100</f>
        <v>0</v>
      </c>
      <c r="M99" s="40">
        <f>($M$98/$M$101)*100</f>
        <v>0</v>
      </c>
      <c r="N99" s="40">
        <f>($N$98/$N$101)*100</f>
        <v>0</v>
      </c>
      <c r="O99" s="40"/>
    </row>
    <row r="100" spans="3:16" ht="29" x14ac:dyDescent="0.35">
      <c r="J100" s="43" t="s">
        <v>68</v>
      </c>
      <c r="K100" s="44">
        <f>COUNTIF($C$51:$C$57,"REMOVE")</f>
        <v>0</v>
      </c>
      <c r="L100" s="44">
        <f>COUNTIF($C$59:$C$60,"REMOVE")</f>
        <v>0</v>
      </c>
      <c r="M100" s="44">
        <f>COUNTIF($C$62:$C$64,"REMOVE")</f>
        <v>0</v>
      </c>
      <c r="N100" s="44">
        <f>COUNTIF($C$66:$C$71,"REMOVE")</f>
        <v>0</v>
      </c>
      <c r="O100" s="44"/>
    </row>
    <row r="101" spans="3:16" ht="29" x14ac:dyDescent="0.35">
      <c r="J101" s="45" t="s">
        <v>69</v>
      </c>
      <c r="K101" s="44">
        <f>$K$102-$K$100</f>
        <v>7</v>
      </c>
      <c r="L101" s="44">
        <f>$L$102-$L$100</f>
        <v>2</v>
      </c>
      <c r="M101" s="44">
        <f>$M$102-$M$100</f>
        <v>3</v>
      </c>
      <c r="N101" s="44">
        <f>$N$102-$N$100</f>
        <v>6</v>
      </c>
      <c r="O101" s="44"/>
    </row>
    <row r="102" spans="3:16" ht="29" x14ac:dyDescent="0.35">
      <c r="J102" s="45" t="s">
        <v>70</v>
      </c>
      <c r="K102" s="44">
        <v>7</v>
      </c>
      <c r="L102" s="44">
        <v>2</v>
      </c>
      <c r="M102" s="44">
        <v>3</v>
      </c>
      <c r="N102" s="44">
        <v>6</v>
      </c>
      <c r="O102" s="44"/>
    </row>
    <row r="104" spans="3:16" ht="18.5" x14ac:dyDescent="0.35">
      <c r="C104" s="33"/>
      <c r="D104" s="76" t="s">
        <v>32</v>
      </c>
      <c r="E104" s="77"/>
      <c r="F104" s="77"/>
      <c r="G104" s="78"/>
      <c r="J104" s="71"/>
      <c r="K104" s="9"/>
      <c r="L104" s="9"/>
      <c r="M104" s="72"/>
      <c r="N104" s="9"/>
      <c r="O104" s="72"/>
    </row>
    <row r="105" spans="3:16" x14ac:dyDescent="0.35">
      <c r="C105" s="33"/>
      <c r="D105" s="37" t="s">
        <v>65</v>
      </c>
      <c r="E105" s="38" t="s">
        <v>66</v>
      </c>
      <c r="F105" s="39" t="s">
        <v>67</v>
      </c>
      <c r="G105" s="74" t="s">
        <v>118</v>
      </c>
      <c r="J105" s="73"/>
      <c r="K105" s="17"/>
      <c r="L105" s="17"/>
      <c r="M105" s="17"/>
      <c r="N105" s="17"/>
      <c r="O105" s="17"/>
    </row>
    <row r="106" spans="3:16" x14ac:dyDescent="0.35">
      <c r="C106" s="41" t="str">
        <f>B50</f>
        <v>Test item and controls</v>
      </c>
      <c r="D106" s="42">
        <f>COUNTIF($C$51:$C$57, "fulfilled")</f>
        <v>0</v>
      </c>
      <c r="E106" s="42">
        <f>COUNTIF($C$51:$C$57, "partially fulfilled")</f>
        <v>0</v>
      </c>
      <c r="F106" s="42">
        <f>COUNTIF($C$51:$C$57, "not fulfilled")</f>
        <v>0</v>
      </c>
      <c r="G106" s="42">
        <f>COUNTIF($C$51:$C$57, "not reported")</f>
        <v>0</v>
      </c>
      <c r="J106" s="16"/>
      <c r="K106" s="17"/>
      <c r="L106" s="17"/>
      <c r="M106" s="17"/>
      <c r="N106" s="17"/>
      <c r="O106" s="17"/>
    </row>
    <row r="107" spans="3:16" x14ac:dyDescent="0.35">
      <c r="C107" s="41" t="str">
        <f>B58</f>
        <v>Test System</v>
      </c>
      <c r="D107" s="42">
        <f>COUNTIF($C$59:$C$60,"fulfilled")</f>
        <v>0</v>
      </c>
      <c r="E107" s="42">
        <f>COUNTIF($C$59:$C$60,"partially fulfilled")</f>
        <v>0</v>
      </c>
      <c r="F107" s="42">
        <f>COUNTIF($C$59:$C$60,"not fulfilled")</f>
        <v>0</v>
      </c>
      <c r="G107" s="42">
        <f>COUNTIF($C$59:$C$60,"not reported")</f>
        <v>0</v>
      </c>
      <c r="J107" s="26"/>
      <c r="K107" s="23"/>
      <c r="L107" s="23"/>
      <c r="M107" s="23"/>
      <c r="N107" s="23"/>
      <c r="O107" s="23"/>
    </row>
    <row r="108" spans="3:16" ht="29" x14ac:dyDescent="0.35">
      <c r="C108" s="41" t="str">
        <f>B61</f>
        <v>Administration of the test item</v>
      </c>
      <c r="D108" s="42">
        <f>COUNTIF($C$62:$C$64,"fulfilled")</f>
        <v>0</v>
      </c>
      <c r="E108" s="42">
        <f>COUNTIF($C$62:$C$64,"partially fulfilled")</f>
        <v>0</v>
      </c>
      <c r="F108" s="42">
        <f>COUNTIF($C$62:$C$64,"not fulfilled")</f>
        <v>0</v>
      </c>
      <c r="G108" s="42">
        <f>COUNTIF($C$62:$C$64,"not reported")</f>
        <v>0</v>
      </c>
    </row>
    <row r="109" spans="3:16" ht="29" x14ac:dyDescent="0.35">
      <c r="C109" s="41" t="str">
        <f>B65</f>
        <v>Data collection and analysis</v>
      </c>
      <c r="D109" s="42">
        <f>COUNTIF($C$66:$C$71,"fulfilled")</f>
        <v>0</v>
      </c>
      <c r="E109" s="42">
        <f>COUNTIF($C$66:$C$71,"partially fulfilled")</f>
        <v>0</v>
      </c>
      <c r="F109" s="42">
        <f>COUNTIF($C$66:$C$71,"not fulfilled")</f>
        <v>0</v>
      </c>
      <c r="G109" s="42">
        <f>COUNTIF($C$66:$C$71,"not reported")</f>
        <v>0</v>
      </c>
      <c r="J109" s="71"/>
      <c r="K109" s="9"/>
      <c r="L109" s="9"/>
      <c r="M109" s="9"/>
      <c r="N109" s="72"/>
      <c r="O109" s="9"/>
      <c r="P109" s="72"/>
    </row>
    <row r="110" spans="3:16" x14ac:dyDescent="0.35">
      <c r="J110" s="16"/>
      <c r="K110" s="17"/>
      <c r="L110" s="17"/>
      <c r="M110" s="17"/>
      <c r="N110" s="17"/>
      <c r="O110" s="17"/>
      <c r="P110" s="17"/>
    </row>
    <row r="111" spans="3:16" x14ac:dyDescent="0.35">
      <c r="J111" s="16"/>
      <c r="K111" s="17"/>
      <c r="L111" s="17"/>
      <c r="M111" s="17"/>
      <c r="N111" s="17"/>
      <c r="O111" s="17"/>
      <c r="P111" s="17"/>
    </row>
    <row r="112" spans="3:16" x14ac:dyDescent="0.35">
      <c r="J112" s="26"/>
      <c r="K112" s="23"/>
      <c r="L112" s="23"/>
      <c r="M112" s="23"/>
      <c r="N112" s="23"/>
      <c r="O112" s="23"/>
      <c r="P112" s="23"/>
    </row>
    <row r="119" spans="3:7" x14ac:dyDescent="0.35">
      <c r="C119" s="33"/>
      <c r="D119" s="79" t="s">
        <v>44</v>
      </c>
      <c r="E119" s="79"/>
      <c r="F119" s="79"/>
      <c r="G119" s="46"/>
    </row>
    <row r="120" spans="3:7" x14ac:dyDescent="0.35">
      <c r="C120" s="33"/>
      <c r="D120" s="37" t="s">
        <v>71</v>
      </c>
      <c r="E120" s="38" t="s">
        <v>72</v>
      </c>
      <c r="F120" s="39" t="s">
        <v>73</v>
      </c>
      <c r="G120" s="47"/>
    </row>
    <row r="121" spans="3:7" x14ac:dyDescent="0.35">
      <c r="C121" s="48" t="s">
        <v>74</v>
      </c>
      <c r="D121" s="42">
        <f>COUNTIF($C$75, "directly relevant")</f>
        <v>0</v>
      </c>
      <c r="E121" s="42">
        <f>COUNTIF($C$75, "indirectly relevant")</f>
        <v>0</v>
      </c>
      <c r="F121" s="42">
        <f>COUNTIF($C$75, "not relevant")</f>
        <v>0</v>
      </c>
      <c r="G121" s="49"/>
    </row>
    <row r="122" spans="3:7" x14ac:dyDescent="0.35">
      <c r="C122" s="48" t="s">
        <v>61</v>
      </c>
      <c r="D122" s="42">
        <f>COUNTIF($C$76, "directly relevant")</f>
        <v>0</v>
      </c>
      <c r="E122" s="42">
        <f>COUNTIF($C$76, "indirectly relevant")</f>
        <v>0</v>
      </c>
      <c r="F122" s="42">
        <f>COUNTIF($C$76, "not relevant")</f>
        <v>0</v>
      </c>
      <c r="G122" s="49"/>
    </row>
    <row r="123" spans="3:7" x14ac:dyDescent="0.35">
      <c r="C123" s="48" t="s">
        <v>75</v>
      </c>
      <c r="D123" s="42">
        <f>COUNTIF($C$77, "directly relevant")</f>
        <v>0</v>
      </c>
      <c r="E123" s="42">
        <f>COUNTIF($C$77, "indirectly relevant")</f>
        <v>0</v>
      </c>
      <c r="F123" s="42">
        <f>COUNTIF($C$77, "not relevant")</f>
        <v>0</v>
      </c>
      <c r="G123" s="49"/>
    </row>
    <row r="124" spans="3:7" x14ac:dyDescent="0.35">
      <c r="C124" s="48" t="s">
        <v>76</v>
      </c>
      <c r="D124" s="42">
        <f>COUNTIF($C$78, "directly relevant")</f>
        <v>0</v>
      </c>
      <c r="E124" s="42">
        <f>COUNTIF($C$78, "indirectly relevant")</f>
        <v>0</v>
      </c>
      <c r="F124" s="42">
        <f>COUNTIF($C$78, "not relevant")</f>
        <v>0</v>
      </c>
      <c r="G124" s="49"/>
    </row>
    <row r="125" spans="3:7" x14ac:dyDescent="0.35">
      <c r="C125" s="48" t="s">
        <v>77</v>
      </c>
      <c r="D125" s="33">
        <f>SUM($D$121:$D$124)</f>
        <v>0</v>
      </c>
      <c r="E125" s="33">
        <f>SUM($E$121:$E$124)</f>
        <v>0</v>
      </c>
      <c r="F125" s="33">
        <f>SUM($F$121:$F$124)</f>
        <v>0</v>
      </c>
    </row>
    <row r="126" spans="3:7" x14ac:dyDescent="0.35">
      <c r="C126" s="31"/>
      <c r="D126" s="31"/>
      <c r="E126" s="31"/>
    </row>
    <row r="127" spans="3:7" x14ac:dyDescent="0.35">
      <c r="C127" s="31"/>
      <c r="D127" s="31"/>
      <c r="E127" s="31"/>
    </row>
    <row r="128" spans="3:7" x14ac:dyDescent="0.35">
      <c r="C128" s="31"/>
      <c r="D128" s="31"/>
      <c r="E128" s="31"/>
    </row>
    <row r="129" spans="1:7" x14ac:dyDescent="0.35">
      <c r="C129" s="31"/>
      <c r="D129" s="31"/>
      <c r="E129" s="31"/>
    </row>
    <row r="130" spans="1:7" x14ac:dyDescent="0.35">
      <c r="C130" s="31"/>
      <c r="D130" s="31"/>
      <c r="E130" s="31"/>
    </row>
    <row r="131" spans="1:7" x14ac:dyDescent="0.35">
      <c r="D131" s="46"/>
      <c r="E131" s="46"/>
      <c r="F131" s="46"/>
      <c r="G131" s="46"/>
    </row>
    <row r="133" spans="1:7" x14ac:dyDescent="0.35">
      <c r="A133" s="4"/>
      <c r="B133" s="1"/>
    </row>
    <row r="134" spans="1:7" x14ac:dyDescent="0.35">
      <c r="A134" s="50"/>
      <c r="E134" s="49"/>
      <c r="F134" s="49"/>
      <c r="G134" s="49"/>
    </row>
    <row r="135" spans="1:7" x14ac:dyDescent="0.35">
      <c r="A135" s="50"/>
      <c r="F135" s="51"/>
      <c r="G135" s="51"/>
    </row>
    <row r="136" spans="1:7" x14ac:dyDescent="0.35">
      <c r="A136" s="50"/>
      <c r="F136" s="51"/>
      <c r="G136" s="51"/>
    </row>
    <row r="137" spans="1:7" x14ac:dyDescent="0.35">
      <c r="A137" s="50"/>
      <c r="F137" s="52"/>
      <c r="G137" s="52"/>
    </row>
    <row r="138" spans="1:7" x14ac:dyDescent="0.35">
      <c r="A138" s="50"/>
      <c r="F138" s="1"/>
      <c r="G138" s="1"/>
    </row>
    <row r="139" spans="1:7" x14ac:dyDescent="0.35">
      <c r="A139" s="50"/>
    </row>
    <row r="140" spans="1:7" x14ac:dyDescent="0.35">
      <c r="A140" s="50"/>
      <c r="E140" s="46"/>
    </row>
    <row r="141" spans="1:7" x14ac:dyDescent="0.35">
      <c r="A141" s="50"/>
      <c r="B141" s="53"/>
      <c r="C141" s="53"/>
      <c r="D141" s="54"/>
      <c r="E141" s="46"/>
    </row>
    <row r="210" spans="1:2" x14ac:dyDescent="0.35">
      <c r="A210" s="50"/>
      <c r="B210" s="53"/>
    </row>
    <row r="211" spans="1:2" x14ac:dyDescent="0.35">
      <c r="A211" s="50"/>
      <c r="B211" s="53"/>
    </row>
  </sheetData>
  <mergeCells count="10">
    <mergeCell ref="N80:N81"/>
    <mergeCell ref="D104:G104"/>
    <mergeCell ref="D119:F119"/>
    <mergeCell ref="A1:I1"/>
    <mergeCell ref="C80:C81"/>
    <mergeCell ref="G80:G81"/>
    <mergeCell ref="J80:J81"/>
    <mergeCell ref="D80:E80"/>
    <mergeCell ref="K80:L80"/>
    <mergeCell ref="D90:F90"/>
  </mergeCells>
  <conditionalFormatting sqref="B4 B22 B31 B37 B44:B48 B133">
    <cfRule type="expression" dxfId="9" priority="10">
      <formula>$A4="Removed"</formula>
    </cfRule>
  </conditionalFormatting>
  <conditionalFormatting sqref="B49">
    <cfRule type="expression" dxfId="8" priority="11">
      <formula>$A50="Removed"</formula>
    </cfRule>
  </conditionalFormatting>
  <conditionalFormatting sqref="B50 B58 B61:B66 B68:B79">
    <cfRule type="expression" dxfId="7" priority="9">
      <formula>$A50="Removed"</formula>
    </cfRule>
  </conditionalFormatting>
  <conditionalFormatting sqref="C3:C43 C45:C78">
    <cfRule type="beginsWith" dxfId="6" priority="3" operator="beginsWith" text="not relevant">
      <formula>LEFT(C3,LEN("not relevant"))="not relevant"</formula>
    </cfRule>
    <cfRule type="beginsWith" dxfId="5" priority="4" operator="beginsWith" text="not fulfilled">
      <formula>LEFT(C3,LEN("not fulfilled"))="not fulfilled"</formula>
    </cfRule>
    <cfRule type="beginsWith" dxfId="4" priority="5" operator="beginsWith" text="indirectly">
      <formula>LEFT(C3,LEN("indirectly"))="indirectly"</formula>
    </cfRule>
    <cfRule type="beginsWith" dxfId="3" priority="6" operator="beginsWith" text="partially">
      <formula>LEFT(C3,LEN("partially"))="partially"</formula>
    </cfRule>
    <cfRule type="beginsWith" dxfId="2" priority="7" operator="beginsWith" text="directly relevant">
      <formula>LEFT(C3,LEN("directly relevant"))="directly relevant"</formula>
    </cfRule>
    <cfRule type="beginsWith" dxfId="1" priority="8" operator="beginsWith" text="fulfilled">
      <formula>LEFT(C3,LEN("fulfilled"))="fulfilled"</formula>
    </cfRule>
  </conditionalFormatting>
  <conditionalFormatting sqref="C3:C78">
    <cfRule type="containsText" dxfId="0" priority="1" operator="containsText" text="not reported">
      <formula>NOT(ISERROR(SEARCH("not reported",C3)))</formula>
    </cfRule>
  </conditionalFormatting>
  <dataValidations count="4">
    <dataValidation type="list" allowBlank="1" showInputMessage="1" showErrorMessage="1" sqref="C51:C57 C62:C64 C66:C71 C59:C60" xr:uid="{C8D1EEEB-14E0-47C2-B59E-8B0A0A07C2F7}">
      <formula1>$K$4:$K$8</formula1>
    </dataValidation>
    <dataValidation type="list" allowBlank="1" showInputMessage="1" showErrorMessage="1" sqref="C75:C78" xr:uid="{C7245E74-8BD8-4D59-93A2-1D076604BCF6}">
      <formula1>$K$16:$K$18</formula1>
    </dataValidation>
    <dataValidation type="list" allowBlank="1" showInputMessage="1" showErrorMessage="1" sqref="C141" xr:uid="{B9FB6447-ACF7-47E4-A456-24A6E398A41B}">
      <formula1>$K$16:$K$26</formula1>
    </dataValidation>
    <dataValidation type="list" allowBlank="1" showInputMessage="1" showErrorMessage="1" sqref="C45:C46 C38:C43 C32:C36 C23:C30 C10:C21 C5:C8" xr:uid="{CF9B6979-59AE-4F8E-9DA5-216972E64937}">
      <formula1>$K$10:$K$13</formula1>
    </dataValidation>
  </dataValidations>
  <pageMargins left="0.7" right="0.7" top="0.75" bottom="0.75" header="0.3" footer="0.3"/>
  <pageSetup paperSize="9"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SciRAPnano_invitro_assessment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Henrieta Hlisnikova</dc:creator>
  <cp:lastModifiedBy>Henrieta Hlisnikova</cp:lastModifiedBy>
  <dcterms:created xsi:type="dcterms:W3CDTF">2024-07-02T12:24:08Z</dcterms:created>
  <dcterms:modified xsi:type="dcterms:W3CDTF">2024-10-22T08:14:09Z</dcterms:modified>
</cp:coreProperties>
</file>