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P:\Biokemtox\RESEARCH DATA\Beronius' group\Henrieta 2023-2025\SciRAP\SciRAP_all\KI Web_SciRAP\SciRAP_Assessment sheets\NEW\"/>
    </mc:Choice>
  </mc:AlternateContent>
  <xr:revisionPtr revIDLastSave="0" documentId="13_ncr:1_{D6363DC8-BD05-4A09-BC4F-02D23573F5B4}" xr6:coauthVersionLast="47" xr6:coauthVersionMax="47" xr10:uidLastSave="{00000000-0000-0000-0000-000000000000}"/>
  <bookViews>
    <workbookView xWindow="-28920" yWindow="-120" windowWidth="29040" windowHeight="15840" xr2:uid="{00000000-000D-0000-FFFF-FFFF00000000}"/>
  </bookViews>
  <sheets>
    <sheet name="SciRAPinvitro_assessment 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1" l="1"/>
  <c r="G90" i="1"/>
  <c r="G89" i="1"/>
  <c r="G88" i="1"/>
  <c r="K64" i="1" a="1"/>
  <c r="K64" i="1" s="1"/>
  <c r="L64" i="1" a="1"/>
  <c r="L64" i="1" s="1"/>
  <c r="L82" i="1" l="1"/>
  <c r="K80" i="1" l="1" a="1"/>
  <c r="K80" i="1" s="1"/>
  <c r="F106" i="1"/>
  <c r="F105" i="1"/>
  <c r="F104" i="1"/>
  <c r="F103" i="1"/>
  <c r="E106" i="1"/>
  <c r="E105" i="1"/>
  <c r="E104" i="1"/>
  <c r="E103" i="1"/>
  <c r="D106" i="1"/>
  <c r="D105" i="1"/>
  <c r="D104" i="1"/>
  <c r="D103" i="1"/>
  <c r="F91" i="1"/>
  <c r="F90" i="1"/>
  <c r="F89" i="1"/>
  <c r="F88" i="1"/>
  <c r="E91" i="1"/>
  <c r="E90" i="1"/>
  <c r="E89" i="1"/>
  <c r="E88" i="1"/>
  <c r="D91" i="1"/>
  <c r="D90" i="1"/>
  <c r="D89" i="1"/>
  <c r="D88" i="1"/>
  <c r="F78" i="1"/>
  <c r="F77" i="1"/>
  <c r="F76" i="1"/>
  <c r="F75" i="1"/>
  <c r="F74" i="1"/>
  <c r="E78" i="1"/>
  <c r="E77" i="1"/>
  <c r="E76" i="1"/>
  <c r="E75" i="1"/>
  <c r="E74" i="1"/>
  <c r="D78" i="1"/>
  <c r="D77" i="1"/>
  <c r="D76" i="1"/>
  <c r="D75" i="1"/>
  <c r="D74" i="1"/>
  <c r="N82" i="1"/>
  <c r="N83" i="1" s="1"/>
  <c r="N80" i="1" a="1"/>
  <c r="N80" i="1" s="1"/>
  <c r="M82" i="1"/>
  <c r="M83" i="1" s="1"/>
  <c r="M80" i="1" a="1"/>
  <c r="M80" i="1" s="1"/>
  <c r="L80" i="1" a="1"/>
  <c r="L80" i="1" s="1"/>
  <c r="K82" i="1"/>
  <c r="K83" i="1" s="1"/>
  <c r="O75" i="1"/>
  <c r="O76" i="1" s="1"/>
  <c r="N75" i="1"/>
  <c r="N76" i="1" s="1"/>
  <c r="M75" i="1"/>
  <c r="M76" i="1" s="1"/>
  <c r="L75" i="1"/>
  <c r="L76" i="1" s="1"/>
  <c r="K75" i="1"/>
  <c r="K76" i="1" s="1"/>
  <c r="O73" i="1" a="1"/>
  <c r="O73" i="1" s="1"/>
  <c r="N73" i="1" a="1"/>
  <c r="N73" i="1" s="1"/>
  <c r="M73" i="1" a="1"/>
  <c r="M73" i="1" s="1"/>
  <c r="L73" i="1" a="1"/>
  <c r="L73" i="1" s="1"/>
  <c r="K73" i="1" a="1"/>
  <c r="K73" i="1" s="1"/>
  <c r="L66" i="1"/>
  <c r="L67" i="1" s="1"/>
  <c r="K66" i="1"/>
  <c r="K67" i="1" s="1"/>
  <c r="L83" i="1"/>
  <c r="C78" i="1"/>
  <c r="K65" i="1" l="1"/>
  <c r="D64" i="1" s="1"/>
  <c r="L81" i="1"/>
  <c r="E66" i="1" s="1"/>
  <c r="M81" i="1"/>
  <c r="E67" i="1" s="1"/>
  <c r="L65" i="1"/>
  <c r="E64" i="1" s="1"/>
  <c r="K81" i="1"/>
  <c r="E65" i="1" s="1"/>
  <c r="O74" i="1"/>
  <c r="D69" i="1" s="1"/>
  <c r="N74" i="1"/>
  <c r="D68" i="1" s="1"/>
  <c r="M74" i="1"/>
  <c r="D67" i="1" s="1"/>
  <c r="L74" i="1"/>
  <c r="D66" i="1" s="1"/>
  <c r="K74" i="1"/>
  <c r="D65" i="1" s="1"/>
  <c r="F107" i="1"/>
  <c r="E107" i="1"/>
  <c r="D107" i="1"/>
  <c r="N81" i="1"/>
  <c r="E68" i="1" s="1"/>
  <c r="C77" i="1" l="1"/>
  <c r="C76" i="1"/>
  <c r="C75" i="1"/>
  <c r="C74" i="1"/>
  <c r="C91" i="1"/>
  <c r="C90" i="1"/>
  <c r="C89" i="1"/>
  <c r="C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36" authorId="0" shapeId="0" xr:uid="{FB53DDFE-5BA7-40B1-AA53-802A7FB43644}">
      <text>
        <r>
          <rPr>
            <b/>
            <sz val="9"/>
            <color indexed="81"/>
            <rFont val="Tahoma"/>
            <family val="2"/>
          </rPr>
          <t>Guidance:</t>
        </r>
        <r>
          <rPr>
            <sz val="9"/>
            <color indexed="81"/>
            <rFont val="Tahoma"/>
            <family val="2"/>
          </rPr>
          <t xml:space="preserve">
Purity of the test compound, or the composition of substances in a mixture can potentially affect study results. Purity and composition is also an important aspect to consider in terms of the relevance of the test compound to the compound being risk assessed. Ideally, in the case of single compounds, the test chemical should be of the highest available purity.
Significant impurities, or isomers of the test compound, are more likely to be present, and/or to impact toxicity for certain compounds. For example, PCBs (individual or in mixtures) are often contaminated with low levels of potentially highly toxic dioxins. The measured toxicity of the test compound may then be due to the contaminant. In such cases information about the level of purity and composition is critical.
How to judge this criterion:
Fulfilled – The test compound has been clearly identified and characterized and is of sufficient purity. In cases of mixtures, the composition of substances is well characterized and their individual purities are sufficient.
Partially fulfilled – The purity of the test compound has not been described but it is unlikely that impurities are present that would significantly affect the results of the study.
Not fulfilled – The test compound or mixture is likely to contain impurities that can affect study results.</t>
        </r>
      </text>
    </comment>
    <comment ref="B37" authorId="0" shapeId="0" xr:uid="{173068AF-C206-4813-A019-E28107EA651C}">
      <text>
        <r>
          <rPr>
            <b/>
            <sz val="9"/>
            <color indexed="81"/>
            <rFont val="Tahoma"/>
            <family val="2"/>
          </rPr>
          <t>Guidance:</t>
        </r>
        <r>
          <rPr>
            <sz val="9"/>
            <color indexed="81"/>
            <rFont val="Tahoma"/>
            <family val="2"/>
          </rPr>
          <t xml:space="preserve">
Solubility of the test compound determines the maximum concentration of the compound that can be dissolved in the vehicle used for the test system. Above that concentration the substance might precipitate and the real concentration is lower than anticipated. Solubility of the text compound can be determined by visually inspecting the solution. More advanced methods such as HPLC and UV spectroscopy can also be used (OECD 2017). 
How to judge this criterion:
Fulfilled – The solubility of the test compound at the concentration used has been determined, by visual inspection or other methods. Or the evaluator knows that the test compound is soluble at the concentration used.
Partially fulfilled – The solubility of the test compound at the concentration used has not been determined and the evaluator has no previous knowledge of the solubility of the test compound, but based on the methods description it is likely that the test compound was soluble at the concentrations used.
Not fulfilled – It is stated that the test compound was insoluble or the evaluator knows that the test compound is insoluble at the concentration used.</t>
        </r>
      </text>
    </comment>
    <comment ref="B38" authorId="0" shapeId="0" xr:uid="{171C6074-6C5D-4A82-BF13-E721E6EFAAC3}">
      <text>
        <r>
          <rPr>
            <b/>
            <sz val="9"/>
            <color indexed="81"/>
            <rFont val="Tahoma"/>
            <family val="2"/>
          </rPr>
          <t>Guidance:</t>
        </r>
        <r>
          <rPr>
            <sz val="9"/>
            <color indexed="81"/>
            <rFont val="Tahoma"/>
            <family val="2"/>
          </rPr>
          <t xml:space="preserve">
A vehicle is “any agent which serves as a carrier used to mix, disperse, or solubilize the test item or reference item to facilitate the administration/application to the test system” (OECD 1998). The choice of vehicle will be determined by the solubility of the test compound, as well as the test system used. 
The test compound is usually dissolved in ethanol or DMSO as vehicle. The final vehicle concentration in the test system is commonly &lt;=1% (OECD 2017).  
How to judge this criterion:
Fulfilled – ethanol, DMSO or water or another common and historically well-characterized vehicle was used, the vehicle concentration was appropriate and it is not expected to interfere with the results. 
Partially fulfilled – the vehicle was not well characterized or is not commonly used in this context, or the vehicle concentration was not clearly stated, but there are no obvious concerns that it interferes with the results.
Not fulfilled – the vehicle used was clearly interfering with the results or the vehicle concentration was too high.
</t>
        </r>
      </text>
    </comment>
    <comment ref="B39" authorId="0" shapeId="0" xr:uid="{B76B2AA2-F452-4A1F-A59F-994110D2F1A0}">
      <text>
        <r>
          <rPr>
            <b/>
            <sz val="9"/>
            <color indexed="81"/>
            <rFont val="Tahoma"/>
            <family val="2"/>
          </rPr>
          <t>Guidance:</t>
        </r>
        <r>
          <rPr>
            <sz val="9"/>
            <color indexed="81"/>
            <rFont val="Tahoma"/>
            <family val="2"/>
          </rPr>
          <t xml:space="preserve">
An untreated or vehicle control should always be included as it is critical for determining treatment-related effects. Control samples should be handled in the same way as treated samples.
How to judge this criterion:
Fulfilled – An untreated or vehicle control was included.
Partially fulfilled – It is not explicitly stated that an untreated or vehicle control was included, but it is likely that it was included.
Not fulfilled – no untreated or vehicle control was included.</t>
        </r>
      </text>
    </comment>
    <comment ref="B40" authorId="0" shapeId="0" xr:uid="{965E54F9-5EEA-4FA8-880E-3F56B5113B61}">
      <text>
        <r>
          <rPr>
            <b/>
            <sz val="9"/>
            <color indexed="81"/>
            <rFont val="Tahoma"/>
            <family val="2"/>
          </rPr>
          <t>Guidance:</t>
        </r>
        <r>
          <rPr>
            <sz val="9"/>
            <color indexed="81"/>
            <rFont val="Tahoma"/>
            <family val="2"/>
          </rPr>
          <t xml:space="preserve">
A positive control is a substance known to induce a positive response in a specific test system. Alternatively, it is defined as a sample or replicate “containing all components of a test system and treated with a substance known to induce a positive response” (e.g. OECD TG No. 437, 439, 491, 494). The positive control is included and monitored to ensure that the test system is performing as expected and able to detect effects in the intended endpoints. The appropriateness of the positive control will depend on the system and test model used, including different models available for the same type of test. For example, in the Bacterial Reverse Mutation Test (OECD TG No. 471) different positive control substances are recommended for different bacterial strains.
Positive control samples should be handled in the same way as treated samples.
How to judge this criterion:
Fulfilled – An appropriate positive control was included, and the expected result was observed from this treatment.
Partially fulfilled – It is likely but not explicitly stated that a positive control was included, or the appropriateness of the positive control is not fully established but it is likely appropriate, or a historical positive control was referred to.
Not fulfilled – no positive control was included, or the expected result was not observed from the positive control treatment.</t>
        </r>
      </text>
    </comment>
    <comment ref="B42" authorId="0" shapeId="0" xr:uid="{A29BB300-39E9-476B-80D5-FEADE815CD0D}">
      <text>
        <r>
          <rPr>
            <b/>
            <sz val="9"/>
            <color indexed="81"/>
            <rFont val="Tahoma"/>
            <family val="2"/>
          </rPr>
          <t>Guidance:</t>
        </r>
        <r>
          <rPr>
            <sz val="9"/>
            <color indexed="81"/>
            <rFont val="Tahoma"/>
            <family val="2"/>
          </rPr>
          <t xml:space="preserve">
Reliability, in this context, refers to whether the test system has been shown to generate reproducible results for the type of endpoints investigated.
The sensitivity of the test system relates to the ability to detect changes in the endpoints investigated in the model.
How to judge this criterion:
Fulfilled – The test system used is well-established or the reliability and sensitivity of the test system is clearly described. In case metabolism of the test compound is relevant for the toxicity, the metabolic competence of the test system is well-established or it is clearly stated that the test system has the appropriate metabolic competence.
Partially fulfilled – It is likely that the test system is reliable and sensitive but it is not a well-established system and reliability and sensitivity of the test system is not clearly described. In case metabolism of the test compound is relevant for the toxicity, it is likely that the test system has the appropriate metabolic competence, although it is not clearly stated.
Not fulfilled – there is available information that indicates that the test system is either insensitive or clearly unreliable for studying the test compound or for investigating the endpoints considered. Or the expected outcome is lacking from positive control, if included. Or the test system lacks metabolic competence required to assess the toxicity of the test compound.</t>
        </r>
      </text>
    </comment>
    <comment ref="B43" authorId="0" shapeId="0" xr:uid="{D7881597-118F-40EE-9E56-665DF7322C22}">
      <text>
        <r>
          <rPr>
            <b/>
            <sz val="9"/>
            <color indexed="81"/>
            <rFont val="Tahoma"/>
            <family val="2"/>
          </rPr>
          <t>Guidance:</t>
        </r>
        <r>
          <rPr>
            <sz val="9"/>
            <color indexed="81"/>
            <rFont val="Tahoma"/>
            <family val="2"/>
          </rPr>
          <t xml:space="preserve">
Conditions for cultivation and/or maintenance of the cell line / cells / tissue / organ /embryo should be appropriate. This includes e.g. incubation temperature, humidity, CO2 concentration, media used, number of cell passages, control of contamination.  Guidance for Good Cell Culture Practice (GCCP) describes the best practice.
How to judge this criterion:
Fulfilled – Conditions for cultivation and/or maintenance have been fully described and were in line with standard recommendations for the test system.
Partially fulfilled – Most of the conditions for cultivation and/or maintenance were described and are in line with standard recommendations for the test system. Others deviated from standard recommendations or were not reported.
Not fulfilled – Most of the conditions for cultivation and/or maintenance were not described or were not in line with standard recommendations for the test system.</t>
        </r>
      </text>
    </comment>
    <comment ref="B45" authorId="0" shapeId="0" xr:uid="{E0F1E15A-9650-4328-9BF6-2EFE16069551}">
      <text>
        <r>
          <rPr>
            <b/>
            <sz val="9"/>
            <color indexed="81"/>
            <rFont val="Tahoma"/>
            <family val="2"/>
          </rPr>
          <t>Guidance:</t>
        </r>
        <r>
          <rPr>
            <sz val="9"/>
            <color indexed="81"/>
            <rFont val="Tahoma"/>
            <family val="2"/>
          </rPr>
          <t xml:space="preserve">
The duration of exposure should be adapted to the test system and endpoint.
How to judge this criterion:
Fulfilled – the duration of exposure of the test compound is clearly suitable for the test system and endpoint.
Partially fulfilled – the duration of exposure of the test compound is suitable for the test system and endpoint with some deviation.
Not fulfilled - the duration of exposure of the test compound is not suitable for the test system and endpoint.</t>
        </r>
      </text>
    </comment>
    <comment ref="B46" authorId="0" shapeId="0" xr:uid="{53E4C575-7070-49CA-B9FC-64AA8A6140B6}">
      <text>
        <r>
          <rPr>
            <b/>
            <sz val="9"/>
            <color indexed="81"/>
            <rFont val="Tahoma"/>
            <family val="2"/>
          </rPr>
          <t>Guidance:</t>
        </r>
        <r>
          <rPr>
            <sz val="9"/>
            <color indexed="81"/>
            <rFont val="Tahoma"/>
            <family val="2"/>
          </rPr>
          <t xml:space="preserve">
The concentrations used should be adapted to the test system and endpoint.
How to judge this criterion:
Fulfilled – the concentrations of the test compound are clearly suitable for the test system and endpoint.
Partially fulfilled – the concentrations of the test compound are suitable for the test system and endpoint with some deviation.
Not fulfilled - the concentrations of the test compound are not suitable for the test system and endpoint.</t>
        </r>
      </text>
    </comment>
    <comment ref="B47" authorId="0" shapeId="0" xr:uid="{44DFC953-DC4F-41E2-8B27-538394F41D7B}">
      <text>
        <r>
          <rPr>
            <b/>
            <sz val="9"/>
            <color indexed="81"/>
            <rFont val="Tahoma"/>
            <family val="2"/>
          </rPr>
          <t xml:space="preserve">Guidance:
</t>
        </r>
        <r>
          <rPr>
            <sz val="9"/>
            <color indexed="81"/>
            <rFont val="Tahoma"/>
            <family val="2"/>
          </rPr>
          <t>Test conditions during and after exposure to the test compound should be appropriate. This includes e.g. media and serum used, cell density, incubation temperature, humidity, CO2 concentration.  
How to judge this criterion:
Fulfilled – Test conditions during and after exposure to the test compound have been fully described and were appropriate.
Partially fulfilled – Most of the test conditions during and after exposure to the test compound were described and were appropriate. Others deviated from standard recommendations or were not reported.
Not fulfilled – Most of the conditions test conditions during and after exposure to the test compound were not described or were not in line with standard recommendations.</t>
        </r>
      </text>
    </comment>
    <comment ref="B49" authorId="0" shapeId="0" xr:uid="{AD84A1E5-AE56-42CD-A7DC-A1126B0077B3}">
      <text>
        <r>
          <rPr>
            <b/>
            <sz val="9"/>
            <color indexed="81"/>
            <rFont val="Tahoma"/>
            <family val="2"/>
          </rPr>
          <t>Guidance:</t>
        </r>
        <r>
          <rPr>
            <sz val="9"/>
            <color indexed="81"/>
            <rFont val="Tahoma"/>
            <family val="2"/>
          </rPr>
          <t xml:space="preserve">
The reliability of the tests and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How to judge this criterion:
Fulfilled – there is no information that suggests that the test methods are insensitive or unreliable in this context.
Partially fulfilled – it is suspected that one or more of the methods applied may be insensitive or unreliable.
Not fulfilled – there is available information that indicates that one or more of the methods applied is either insensitive or clearly unreliable for studies of the test compound or for investigating the endpoints considered. Or the expected outcome is lacking from positive controls, if included, indicating that one or more of the methods are insensitive.</t>
        </r>
      </text>
    </comment>
    <comment ref="B50" authorId="0" shapeId="0" xr:uid="{8D157336-3B48-4A2F-8EF2-45DA4A0FDB10}">
      <text>
        <r>
          <rPr>
            <b/>
            <sz val="9"/>
            <color indexed="81"/>
            <rFont val="Tahoma"/>
            <family val="2"/>
          </rPr>
          <t xml:space="preserve">Guidance:
</t>
        </r>
        <r>
          <rPr>
            <sz val="9"/>
            <color indexed="81"/>
            <rFont val="Tahoma"/>
            <family val="2"/>
          </rPr>
          <t xml:space="preserve">Sample size should be large enough to ensure sufficient statistical power to detect any effects in the endpoints measured.
How to judge this criterion:
Fulfilled – a sufficient number of replicates or repetitions of the experiment were included.
Partially fulfilled – a lower than usual number of replicates were used, which may have caused lower sensitivity/statistical power of the study.
Not fulfilled – the number of replicates was clearly insufficient.
</t>
        </r>
      </text>
    </comment>
    <comment ref="B51" authorId="0" shapeId="0" xr:uid="{CC996B3F-B195-4468-B07F-2DDD0DA9DE2B}">
      <text>
        <r>
          <rPr>
            <b/>
            <sz val="9"/>
            <color indexed="81"/>
            <rFont val="Tahoma"/>
            <family val="2"/>
          </rPr>
          <t xml:space="preserve">Guidance:
</t>
        </r>
        <r>
          <rPr>
            <sz val="9"/>
            <color indexed="81"/>
            <rFont val="Tahoma"/>
            <family val="2"/>
          </rPr>
          <t xml:space="preserve">The time points for the measurements should be adapted to the test system and endpoint.
How to judge this criterion:
Fulfilled – the time points for the measurements is clearly suitable for the test system and endpoint.
Partially fulfilled – time points for the measurements is suitable for the test system and endpoint with some deviation.
Not fulfilled - time points for the measurements is not suitable for the test system and endpoint.
</t>
        </r>
      </text>
    </comment>
    <comment ref="B52" authorId="0" shapeId="0" xr:uid="{FD3BFBA8-3890-4298-BC9C-F2F9DA3AE851}">
      <text>
        <r>
          <rPr>
            <b/>
            <sz val="9"/>
            <color indexed="81"/>
            <rFont val="Tahoma"/>
            <family val="2"/>
          </rPr>
          <t xml:space="preserve">Guidance:
</t>
        </r>
        <r>
          <rPr>
            <sz val="9"/>
            <color indexed="81"/>
            <rFont val="Tahoma"/>
            <family val="2"/>
          </rPr>
          <t>Cytotoxicity might significantly affect study results and conclusions should only be made based on conditions (concentration of test compound and exposure duration) that do not cause significant cytotoxicity.
How to judge this criterion:
Fulfilled – cytotoxicity was measured and the test compound did not cause cytotoxicity at the relevant concentrations and exposure time.
Partially fulfilled – cytotoxicity was measured and the test compound cause minor cytotoxicity at the relevant concentrations and exposure time that did not affect the results.
Not fulfilled - Cytotoxicity was not measured. Or cytotoxicity was measured and the test compound caused cytotoxicity at the relevant concentrations and exposure time.</t>
        </r>
      </text>
    </comment>
    <comment ref="B53" authorId="0" shapeId="0" xr:uid="{A5EBA21F-7806-47FA-99C8-EB6A0BAAED1D}">
      <text>
        <r>
          <rPr>
            <b/>
            <sz val="9"/>
            <color indexed="81"/>
            <rFont val="Tahoma"/>
            <family val="2"/>
          </rPr>
          <t xml:space="preserve">Guidance:
</t>
        </r>
        <r>
          <rPr>
            <sz val="9"/>
            <color indexed="81"/>
            <rFont val="Tahoma"/>
            <family val="2"/>
          </rPr>
          <t xml:space="preserve">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
</t>
        </r>
      </text>
    </comment>
    <comment ref="B55" authorId="0" shapeId="0" xr:uid="{E9CF5380-3407-49E2-BBDF-6F5B34C14897}">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declarations of conflict of interest or sources of funding raise concern of possible bias or are missing.
Note: this criterion is not included in the color profile read-out for the study generated in the SciRAP tool. Comments made here will be shown in the excel file with the color profile for the study and should be considered in parallel with the color profile when conducting the categorization of study reliability.</t>
        </r>
      </text>
    </comment>
    <comment ref="B57" authorId="0" shapeId="0" xr:uid="{A67844DD-589E-49E2-9E71-AC6DDAA730B7}">
      <text>
        <r>
          <rPr>
            <b/>
            <sz val="9"/>
            <color indexed="81"/>
            <rFont val="Tahoma"/>
            <family val="2"/>
          </rPr>
          <t>Guidance:</t>
        </r>
        <r>
          <rPr>
            <sz val="9"/>
            <color indexed="81"/>
            <rFont val="Tahoma"/>
            <family val="2"/>
          </rPr>
          <t xml:space="preserv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How to judge this item: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t>
        </r>
      </text>
    </comment>
    <comment ref="B58" authorId="0" shapeId="0" xr:uid="{E2B22E60-40B7-4D1A-859B-1DA7BC37FC38}">
      <text>
        <r>
          <rPr>
            <b/>
            <sz val="9"/>
            <color indexed="81"/>
            <rFont val="Tahoma"/>
            <family val="2"/>
          </rPr>
          <t>Guidance:</t>
        </r>
        <r>
          <rPr>
            <sz val="9"/>
            <color indexed="81"/>
            <rFont val="Tahoma"/>
            <family val="2"/>
          </rPr>
          <t xml:space="preserve">
Is the test system (cell line / cells / tissue / organ /embryo) a relevant model for measurement of human health outcomes or modes of action/key events related to human health outcomes? Consider the motivation behind the choice of test system given, e.g. why one cell line was preferred above another. Take into account factors such as species, cell type, differences in metabolism, receptors, etc. For example, human cell line originating from the organ of interest expressing important receptors can be judged as directly relevant, whereas e.g. a rat cell line originating from an organ not directly relevant for the outcome or zebrafish embryos used for a developmental toxicity study can be judged as indirectly relevant.
How to judge this item:
Directly relevant - the test system (cell line / cells / tissue / organ /embryo) is a relevant model for measurement of human health outcomes or modes of action/key events related to human health outcomes for the hazard or risk assessment being conducted.
Indirectly relevant - the test system (cell line / cells / tissue / organ /embryo) is partly a relevant model for measurement of human health outcomes or modes of action/key events related to human health outcomes for the hazard or risk assessment being conducted. However, there are e.g. species or cell type differences reducing the relevance of the model.
Not relevant – the test system (cell line / cells / tissue / organ /embryo) is not a relevant model for measurement of human health outcomes or modes of action/key events related to human health outcomes for the hazard or risk assessment being conducted.</t>
        </r>
      </text>
    </comment>
    <comment ref="B59" authorId="0" shapeId="0" xr:uid="{C5A46308-4C40-42C8-8A7C-6DC2AF74A514}">
      <text>
        <r>
          <rPr>
            <b/>
            <sz val="9"/>
            <color indexed="81"/>
            <rFont val="Tahoma"/>
            <family val="2"/>
          </rPr>
          <t>Guidance:</t>
        </r>
        <r>
          <rPr>
            <sz val="9"/>
            <color indexed="81"/>
            <rFont val="Tahoma"/>
            <family val="2"/>
          </rPr>
          <t xml:space="preserve">
Are the endpoints studied relevant for human health outcomes or modes of action/key events related to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For example, endpoints such as expression of genes or proteins that are important for the mode of action/adverse outcome pathway relevant to the hazard or risk assessment can be judged as directly relevant, whereas expression of genes or proteins that are not directly involved but are known to correlate with the outcome can be judged as indirectly relevant.
How to judge this item:
Directly relevant - the study addresses the endpoint of interest for the human health outcomes or modes of action/key events related to the hazard or risk assessment being conducted.
Indirectly relevant - the study addresses a related endpoint to the one of direct interest for the human health outcomes or modes of action/key events related to the hazard or risk assessment being conducted.
Not relevant - the study addresses an endpoint that is not relevant for the human health outcomes or modes of action/key events related to the specific hazard or risk assessment being conducted.</t>
        </r>
      </text>
    </comment>
    <comment ref="B60" authorId="0" shapeId="0" xr:uid="{45EC418A-5A1F-41FA-999E-BC8DAE6138E2}">
      <text>
        <r>
          <rPr>
            <b/>
            <sz val="9"/>
            <color indexed="81"/>
            <rFont val="Tahoma"/>
            <family val="2"/>
          </rPr>
          <t>Guidance:</t>
        </r>
        <r>
          <rPr>
            <sz val="9"/>
            <color indexed="81"/>
            <rFont val="Tahoma"/>
            <family val="2"/>
          </rPr>
          <t xml:space="preserve">
Are the administered concentrations relevant for measured or predicted human exposure? Concentration levels should preferably be motivated and based on available information, e.g. data on metabolism, toxicokinetics and toxicodynamics.
How to judge this item:
Directly relevant - the administered concentration levels are relevant for measured or predicted human exposure in the hazard or risk assessment being conducted.
Indirectly relevant - the administered concentration levels are not directly relevant for measured or predicted human exposure in the hazard or risk assessment being conducted but the characteristics of the dose-response are sufficiently known to support extrapolations.
Not relevant - the administered concentration levels are clearly not relevant for measured or predicted human exposure in the hazard or risk assessment being conducted. Knowledge about the characteristics of the dose-response does not support extrapolations between the concentrations tested and human exposure levels.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<sst xmlns="http://schemas.openxmlformats.org/spreadsheetml/2006/main" count="138" uniqueCount="97">
  <si>
    <t>no.</t>
  </si>
  <si>
    <t>REPORTING QUALITY</t>
  </si>
  <si>
    <t>Test compound and controls</t>
  </si>
  <si>
    <t>The chemical name or other identification, such as CAS-number, of the test compound was given.</t>
  </si>
  <si>
    <t>The purity of the test compound was stated or is traceable according to information given regarding manufacturer and lot/batch number. In case of mixtures, the composition of different constituents was stated.</t>
  </si>
  <si>
    <t>The solubility of the test compound was described.</t>
  </si>
  <si>
    <t>The solvent (vehicle) was described.</t>
  </si>
  <si>
    <t>It was stated that a solvent (vehicle) control was included.</t>
  </si>
  <si>
    <t>Test System</t>
  </si>
  <si>
    <t>The test system (e.g., cell line / cells/ tissue / organ / embryo / sub-cellular fractions) was described.</t>
  </si>
  <si>
    <t>The source of the test system was stated.</t>
  </si>
  <si>
    <t>The metabolic competence, i.e., competence of the test system to metabolize the test compound into an active metabolite was described.</t>
  </si>
  <si>
    <t>The number of cell passages of the cell line used, was stated. 
(Remove this criterion if the study was not conducted in a cell line.)</t>
  </si>
  <si>
    <t>Composition of media was described, including use of serum, antibiotics, etc.</t>
  </si>
  <si>
    <t>Incubation temperature, humidity, and CO2 concentration were described.</t>
  </si>
  <si>
    <t xml:space="preserve">Measures taken for avoiding or screening for contamination by mycoplasma, bacteria, fungi and virus were described. </t>
  </si>
  <si>
    <t>Administration of test compound</t>
  </si>
  <si>
    <t>The administered dose levels or concentrations were stated.</t>
  </si>
  <si>
    <t>Cell density or number of cells used during treatment was described.
(Remove this criterion if the study was not conducted in a cell line.)</t>
  </si>
  <si>
    <t xml:space="preserve">The duration of treatment was stated. </t>
  </si>
  <si>
    <t>The number of replicates per dose level/concentration or the number of times the experiment was repeated was stated.</t>
  </si>
  <si>
    <t>Data collection and analysis</t>
  </si>
  <si>
    <t>The tests and/or analytical methods used were sufficiently described to allow for evaluation of reliability of results.</t>
  </si>
  <si>
    <t>The time points for data collection were stated.</t>
  </si>
  <si>
    <t>It was stated that the effect of the test compound on cytotoxicity was measured.</t>
  </si>
  <si>
    <t xml:space="preserve">All results were clearly presented. </t>
  </si>
  <si>
    <t>The statistical methods and software used were described.</t>
  </si>
  <si>
    <t xml:space="preserve">Funding and competing interests </t>
  </si>
  <si>
    <t>The funding sources for the study were stated.</t>
  </si>
  <si>
    <t>Any competing interests were disclosed or it was explicitly stated that the authors did not have any competing interests.</t>
  </si>
  <si>
    <t>Other</t>
  </si>
  <si>
    <t>Was all information that is indispensable for evaluating the reliability of data given? This includes information on the test compound and controls, test system, study design or study performance.</t>
  </si>
  <si>
    <t>METHODOLOGICAL QUALITY</t>
  </si>
  <si>
    <t>The test compound or mixture was unlikely to contain any impurities that may significantly have affected the results of the study.</t>
  </si>
  <si>
    <t>It was likely that the test compound was soluble at the concentrations used.</t>
  </si>
  <si>
    <t xml:space="preserve">An appropriate solvent (vehicle) was used that is not expected to interfere with the results of the study at the concentration used. </t>
  </si>
  <si>
    <t>A solvent (vehicle) control was included.</t>
  </si>
  <si>
    <t>An appropriate positive control was included, and the expected result was observed from this treatment.</t>
  </si>
  <si>
    <t>A reliable and sensitive test system (e.g., cell line / cells/ tissue / organ / embryo / sub-cellular fractions) with metabolic competence, if relevant, was used for investigating the test compound and endpoints.</t>
  </si>
  <si>
    <t>Conditions for cultivation and/or maintenance of the cell line / cells / tissue / organ /embryo / sub-cellular fractions (incubation temperature, humidity, CO2 concentration, media used, number of cell passages, control of contamination) were appropriate.</t>
  </si>
  <si>
    <t>Administration of the test compound</t>
  </si>
  <si>
    <t>The duration of exposure was suitable for the test system and investigated endpoints.</t>
  </si>
  <si>
    <t>The concentrations used were suitable for the test system and investigated endpoints.</t>
  </si>
  <si>
    <t>The test conditions during and after exposure to the test compound were suitable (media and serum used, cell density, incubation temperature, humidity, CO2 concentration).</t>
  </si>
  <si>
    <t>Reliable and sensitive tests and/or analytical methods were used for investigating the endpoints.</t>
  </si>
  <si>
    <t>Sufficient numbers of replicates or repetitions of the experiment were used to generate reliable and valid results.</t>
  </si>
  <si>
    <t>Measurements were collected at suitable time points in order to generate sensitive, valid and reliable data.</t>
  </si>
  <si>
    <t>Cytotoxicity was measured and the test compound did not cause cytotoxicity that significantly affected the results.</t>
  </si>
  <si>
    <t xml:space="preserve">The statistical methods were clearly described and do not seem inappropriate, unusual or unfamiliar. </t>
  </si>
  <si>
    <t xml:space="preserve">Are there any other aspects of study design, performance or reporting that influence reliability? </t>
  </si>
  <si>
    <t>The identity of the tested substance</t>
  </si>
  <si>
    <t>The test system used</t>
  </si>
  <si>
    <t>The endpoint studied</t>
  </si>
  <si>
    <t xml:space="preserve">The concentrations used </t>
  </si>
  <si>
    <t>RELEVANCE</t>
  </si>
  <si>
    <t>fulfilled</t>
  </si>
  <si>
    <t>partially fulfilled</t>
  </si>
  <si>
    <t>not fulfilled</t>
  </si>
  <si>
    <t>REMOVE</t>
  </si>
  <si>
    <t>directly relevant</t>
  </si>
  <si>
    <t>indirectly relevant</t>
  </si>
  <si>
    <t>not relevant</t>
  </si>
  <si>
    <t>REPORTING</t>
  </si>
  <si>
    <t>METHOD</t>
  </si>
  <si>
    <t>% (section)</t>
  </si>
  <si>
    <t>No. of removed items (section)</t>
  </si>
  <si>
    <t>Fulfilled</t>
  </si>
  <si>
    <t>Partially fulfilled</t>
  </si>
  <si>
    <t>Not fulfilled</t>
  </si>
  <si>
    <t>Directly relevant</t>
  </si>
  <si>
    <t>Indirectly relevant</t>
  </si>
  <si>
    <t>Not relevant</t>
  </si>
  <si>
    <t>Test substance</t>
  </si>
  <si>
    <t>Endpoint</t>
  </si>
  <si>
    <t>Test system</t>
  </si>
  <si>
    <t>Concentration</t>
  </si>
  <si>
    <t>SELECTION</t>
  </si>
  <si>
    <t>COMMENT</t>
  </si>
  <si>
    <t>SELECTION VALUES FOR RELEVANCE</t>
  </si>
  <si>
    <t>Σ (section)</t>
  </si>
  <si>
    <t>Test compounds</t>
  </si>
  <si>
    <t>Data collection</t>
  </si>
  <si>
    <t>Funding</t>
  </si>
  <si>
    <t>No. of removed criteria (section)</t>
  </si>
  <si>
    <t>Total no. of criteria (section)</t>
  </si>
  <si>
    <t>Max. no. of criteria (section)</t>
  </si>
  <si>
    <t>Test compound administration</t>
  </si>
  <si>
    <t>Relevance</t>
  </si>
  <si>
    <t>% FULFILLED CRITERIA</t>
  </si>
  <si>
    <t>Test compounds and controls</t>
  </si>
  <si>
    <t>Funding and competing interests</t>
  </si>
  <si>
    <t>Study overall</t>
  </si>
  <si>
    <t>SELECTION VALUES FOR METHODOLOGICAL QUALITY</t>
  </si>
  <si>
    <t>SELECTION VALUES FOR REPORTING QUALITY</t>
  </si>
  <si>
    <t>not reported</t>
  </si>
  <si>
    <t>Not reported</t>
  </si>
  <si>
    <r>
      <rPr>
        <b/>
        <sz val="11"/>
        <color theme="1"/>
        <rFont val="Calibri"/>
        <family val="2"/>
        <scheme val="minor"/>
      </rPr>
      <t xml:space="preserve">SciRAPinvitro tool version 2.1. </t>
    </r>
    <r>
      <rPr>
        <sz val="11"/>
        <color theme="1"/>
        <rFont val="Calibri"/>
        <family val="2"/>
        <scheme val="minor"/>
      </rPr>
      <t>This tool consists of 3 sections: methodological quality, reporting quality, and relevance. You can evaluate either of these sections, or all. For each quality criterion or relevance item, choose one of the options from the drop-down menu in the "SELECTION" column (fulfilled, partially fulfilled, or not fulfilled for reporting quality criteria; fulfilled, partially fulfilled, not fulfilled, or not reported for methodological quality criteria; directly relevant, indirectly relevant, or not relevant for relevance items). If a criterion for reporting or methodological quality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24 in the reporting quality section and criterion 16 in the methodological quality section do not have the drop-down menu and provide space to write free comments on any other aspects that can influence study quality. Guidance is available for evaluating methodological quality and relevance by scrolling over each criterion/item. The results of your evaluation are summarised below the list of criteria in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</si>
</sst>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font>
    <font>
      <b/>
      <sz val="10"/>
      <color theme="1"/>
      <name val="Calibri"/>
      <family val="2"/>
      <scheme val="minor"/>
    </font>
    <font>
      <sz val="10"/>
      <color theme="1"/>
      <name val="Calibri"/>
      <family val="2"/>
      <scheme val="minor"/>
    </font>
    <font>
      <b/>
      <sz val="14"/>
      <color theme="1"/>
      <name val="Calibri"/>
      <family val="2"/>
      <scheme val="minor"/>
    </font>
    <font>
      <b/>
      <sz val="14"/>
      <color rgb="FF000000"/>
      <name val="Calibri"/>
      <family val="2"/>
      <scheme val="minor"/>
    </font>
    <font>
      <sz val="9"/>
      <color indexed="81"/>
      <name val="Tahoma"/>
      <family val="2"/>
    </font>
    <font>
      <b/>
      <sz val="9"/>
      <color indexed="81"/>
      <name val="Tahoma"/>
      <family val="2"/>
    </font>
    <font>
      <b/>
      <sz val="12"/>
      <color theme="1"/>
      <name val="Calibri"/>
      <family val="2"/>
      <scheme val="minor"/>
    </font>
    <font>
      <b/>
      <sz val="12"/>
      <color rgb="FF000000"/>
      <name val="Calibri"/>
      <family val="2"/>
      <scheme val="minor"/>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4">
    <xf numFmtId="0" fontId="0" fillId="0" borderId="0" xfId="0"/>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3" fillId="0" borderId="0" xfId="0" applyFont="1"/>
    <xf numFmtId="0" fontId="4" fillId="0" borderId="0" xfId="0" applyFont="1" applyAlignment="1">
      <alignment horizontal="left" vertical="center"/>
    </xf>
    <xf numFmtId="0" fontId="4" fillId="0" borderId="0" xfId="0" applyFont="1" applyAlignment="1">
      <alignment vertical="center"/>
    </xf>
    <xf numFmtId="0" fontId="1" fillId="0" borderId="0" xfId="0" applyFont="1" applyAlignment="1">
      <alignment horizontal="center" vertical="center"/>
    </xf>
    <xf numFmtId="0" fontId="4" fillId="0" borderId="0" xfId="0" applyFont="1" applyAlignment="1">
      <alignment horizontal="right"/>
    </xf>
    <xf numFmtId="0" fontId="4" fillId="0" borderId="0" xfId="0" applyFont="1"/>
    <xf numFmtId="0" fontId="5" fillId="0" borderId="1" xfId="0" applyFont="1" applyBorder="1" applyAlignment="1">
      <alignment horizontal="left" vertical="center" wrapText="1"/>
    </xf>
    <xf numFmtId="2" fontId="1" fillId="0" borderId="1" xfId="0" applyNumberFormat="1" applyFont="1" applyBorder="1" applyAlignment="1">
      <alignment horizontal="right" vertical="center"/>
    </xf>
    <xf numFmtId="9" fontId="1" fillId="0" borderId="1" xfId="0" applyNumberFormat="1" applyFont="1" applyBorder="1" applyAlignment="1">
      <alignment horizontal="left" vertical="center" wrapText="1"/>
    </xf>
    <xf numFmtId="0" fontId="0" fillId="0" borderId="1" xfId="0" applyBorder="1"/>
    <xf numFmtId="0" fontId="0" fillId="0" borderId="1" xfId="0" applyBorder="1" applyAlignment="1">
      <alignment vertical="center"/>
    </xf>
    <xf numFmtId="0" fontId="1" fillId="0" borderId="0" xfId="0" applyFont="1" applyAlignment="1">
      <alignment vertical="center"/>
    </xf>
    <xf numFmtId="0" fontId="0" fillId="0" borderId="5" xfId="0" applyBorder="1"/>
    <xf numFmtId="0" fontId="0" fillId="0" borderId="0" xfId="0" applyAlignment="1">
      <alignment wrapText="1"/>
    </xf>
    <xf numFmtId="0" fontId="0" fillId="0" borderId="0" xfId="0" applyAlignment="1">
      <alignment vertical="center"/>
    </xf>
    <xf numFmtId="2" fontId="0" fillId="0" borderId="0" xfId="0" applyNumberFormat="1" applyAlignment="1">
      <alignment vertical="center"/>
    </xf>
    <xf numFmtId="1" fontId="0" fillId="0" borderId="0" xfId="0" applyNumberFormat="1" applyAlignment="1">
      <alignment vertical="center"/>
    </xf>
    <xf numFmtId="0" fontId="0" fillId="0" borderId="0" xfId="0" applyAlignment="1">
      <alignment vertical="center" wrapText="1"/>
    </xf>
    <xf numFmtId="9" fontId="1" fillId="0" borderId="0" xfId="0" applyNumberFormat="1" applyFont="1" applyAlignment="1">
      <alignment horizontal="right" vertical="center" wrapText="1"/>
    </xf>
    <xf numFmtId="0" fontId="0" fillId="0" borderId="0" xfId="0" applyAlignment="1">
      <alignment horizontal="righ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0" fillId="0" borderId="0" xfId="0" applyAlignment="1">
      <alignment horizontal="center" vertical="center"/>
    </xf>
    <xf numFmtId="0" fontId="1" fillId="0" borderId="1" xfId="0" applyFont="1" applyBorder="1" applyAlignment="1" applyProtection="1">
      <alignment vertical="center" wrapText="1"/>
      <protection hidden="1"/>
    </xf>
    <xf numFmtId="0" fontId="1" fillId="0" borderId="0" xfId="0" applyFont="1" applyAlignment="1">
      <alignment horizontal="center"/>
    </xf>
    <xf numFmtId="2" fontId="0" fillId="0" borderId="1" xfId="0" applyNumberFormat="1" applyBorder="1" applyAlignment="1">
      <alignment horizontal="right" vertical="center"/>
    </xf>
    <xf numFmtId="0" fontId="2"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5" xfId="0" applyBorder="1" applyAlignment="1">
      <alignment horizontal="center" vertical="center"/>
    </xf>
    <xf numFmtId="0" fontId="0" fillId="0" borderId="5" xfId="0" applyBorder="1" applyAlignment="1">
      <alignment vertical="center" wrapText="1"/>
    </xf>
    <xf numFmtId="0" fontId="1" fillId="0" borderId="1" xfId="0" applyFont="1" applyBorder="1" applyAlignment="1" applyProtection="1">
      <alignment horizontal="center" vertical="center"/>
      <protection hidden="1"/>
    </xf>
    <xf numFmtId="2" fontId="1" fillId="0" borderId="8" xfId="0" applyNumberFormat="1" applyFont="1" applyBorder="1" applyAlignment="1" applyProtection="1">
      <alignment horizontal="center" vertical="center"/>
      <protection hidden="1"/>
    </xf>
    <xf numFmtId="2" fontId="0" fillId="0" borderId="8" xfId="0" applyNumberFormat="1" applyBorder="1" applyAlignment="1" applyProtection="1">
      <alignment horizontal="right" vertical="center"/>
      <protection hidden="1"/>
    </xf>
    <xf numFmtId="2" fontId="0" fillId="0" borderId="9" xfId="0" applyNumberFormat="1" applyBorder="1" applyAlignment="1" applyProtection="1">
      <alignment horizontal="right" vertical="center"/>
      <protection hidden="1"/>
    </xf>
    <xf numFmtId="0" fontId="0" fillId="0" borderId="10" xfId="0" applyBorder="1" applyAlignment="1" applyProtection="1">
      <alignment vertical="center" wrapText="1"/>
      <protection hidden="1"/>
    </xf>
    <xf numFmtId="2" fontId="0" fillId="0" borderId="11" xfId="0" applyNumberFormat="1" applyBorder="1" applyAlignment="1" applyProtection="1">
      <alignment horizontal="right" vertical="center"/>
      <protection hidden="1"/>
    </xf>
    <xf numFmtId="2" fontId="0" fillId="0" borderId="12" xfId="0" applyNumberFormat="1" applyBorder="1" applyAlignment="1" applyProtection="1">
      <alignment horizontal="right" vertical="center"/>
      <protection hidden="1"/>
    </xf>
    <xf numFmtId="0" fontId="0" fillId="0" borderId="13" xfId="0" applyBorder="1" applyAlignment="1" applyProtection="1">
      <alignment vertical="center" wrapText="1"/>
      <protection hidden="1"/>
    </xf>
    <xf numFmtId="2" fontId="0" fillId="0" borderId="4" xfId="0" applyNumberFormat="1" applyBorder="1" applyAlignment="1" applyProtection="1">
      <alignment horizontal="right" vertical="center"/>
      <protection hidden="1"/>
    </xf>
    <xf numFmtId="2" fontId="0" fillId="0" borderId="1" xfId="0" applyNumberFormat="1" applyBorder="1" applyAlignment="1" applyProtection="1">
      <alignment horizontal="right" vertical="center"/>
      <protection hidden="1"/>
    </xf>
    <xf numFmtId="2" fontId="0" fillId="0" borderId="14" xfId="0" applyNumberFormat="1" applyBorder="1" applyAlignment="1" applyProtection="1">
      <alignment horizontal="right" vertical="center"/>
      <protection hidden="1"/>
    </xf>
    <xf numFmtId="2" fontId="0" fillId="0" borderId="14" xfId="0" applyNumberFormat="1" applyBorder="1" applyProtection="1">
      <protection hidden="1"/>
    </xf>
    <xf numFmtId="0" fontId="0" fillId="0" borderId="7" xfId="0" applyBorder="1" applyAlignment="1" applyProtection="1">
      <alignment vertical="center" wrapText="1"/>
      <protection hidden="1"/>
    </xf>
    <xf numFmtId="0" fontId="1" fillId="0" borderId="0" xfId="0" applyFont="1" applyAlignment="1">
      <alignment horizontal="left" vertical="center" wrapText="1"/>
    </xf>
    <xf numFmtId="2" fontId="1" fillId="0" borderId="0" xfId="0" applyNumberFormat="1" applyFont="1" applyAlignment="1">
      <alignment horizontal="right" vertical="center"/>
    </xf>
    <xf numFmtId="2" fontId="0" fillId="0" borderId="0" xfId="0" applyNumberFormat="1" applyAlignment="1">
      <alignment horizontal="right" vertical="center"/>
    </xf>
    <xf numFmtId="9" fontId="1" fillId="0" borderId="0" xfId="0" applyNumberFormat="1" applyFont="1" applyAlignment="1">
      <alignment horizontal="left" vertical="center" wrapText="1"/>
    </xf>
    <xf numFmtId="0" fontId="6" fillId="0" borderId="0" xfId="0" applyFont="1" applyAlignment="1">
      <alignment vertical="center" wrapText="1"/>
    </xf>
    <xf numFmtId="0" fontId="1" fillId="0" borderId="1" xfId="0" applyFont="1" applyBorder="1" applyAlignment="1" applyProtection="1">
      <alignment horizontal="left" vertical="center" wrapText="1"/>
      <protection hidden="1"/>
    </xf>
    <xf numFmtId="2" fontId="1" fillId="0" borderId="1" xfId="0" applyNumberFormat="1" applyFont="1" applyBorder="1" applyAlignment="1" applyProtection="1">
      <alignment horizontal="right" vertical="center"/>
      <protection hidden="1"/>
    </xf>
    <xf numFmtId="0" fontId="0" fillId="0" borderId="0" xfId="0" applyProtection="1">
      <protection hidden="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9"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1" fillId="0" borderId="9" xfId="0" applyNumberFormat="1" applyFont="1" applyBorder="1" applyAlignment="1" applyProtection="1">
      <alignment horizontal="center" vertical="center"/>
      <protection hidden="1"/>
    </xf>
    <xf numFmtId="0" fontId="1" fillId="0" borderId="7" xfId="0" applyFont="1" applyBorder="1" applyAlignment="1">
      <alignment horizontal="left" vertical="center" wrapText="1"/>
    </xf>
    <xf numFmtId="0" fontId="9"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2" fontId="1" fillId="0" borderId="0" xfId="0" applyNumberFormat="1" applyFont="1" applyAlignment="1" applyProtection="1">
      <alignment horizontal="right" vertical="center"/>
      <protection hidden="1"/>
    </xf>
    <xf numFmtId="0" fontId="5" fillId="0" borderId="0" xfId="0" applyFont="1" applyAlignment="1">
      <alignment horizontal="left" vertical="center" wrapText="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1" fillId="5" borderId="1" xfId="0" applyFont="1" applyFill="1" applyBorder="1" applyAlignment="1">
      <alignment horizontal="center"/>
    </xf>
    <xf numFmtId="0" fontId="0" fillId="0" borderId="0" xfId="0"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0" fillId="0" borderId="0" xfId="0" applyFont="1" applyAlignment="1" applyProtection="1">
      <alignment horizontal="center" vertical="center" wrapText="1"/>
      <protection hidden="1"/>
    </xf>
    <xf numFmtId="9" fontId="1" fillId="0" borderId="6" xfId="0" applyNumberFormat="1" applyFont="1" applyBorder="1" applyAlignment="1" applyProtection="1">
      <alignment horizontal="center" vertical="center" wrapText="1"/>
      <protection hidden="1"/>
    </xf>
    <xf numFmtId="9" fontId="1" fillId="0" borderId="7" xfId="0" applyNumberFormat="1" applyFont="1" applyBorder="1" applyAlignment="1" applyProtection="1">
      <alignment horizontal="center" vertical="center" wrapText="1"/>
      <protection hidden="1"/>
    </xf>
    <xf numFmtId="2" fontId="9" fillId="0" borderId="0" xfId="0" applyNumberFormat="1" applyFont="1" applyAlignment="1" applyProtection="1">
      <alignment horizontal="center" vertical="center"/>
      <protection hidden="1"/>
    </xf>
    <xf numFmtId="0" fontId="0" fillId="0" borderId="1" xfId="0" applyBorder="1" applyAlignment="1" applyProtection="1">
      <alignment horizontal="center"/>
      <protection hidden="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9" fillId="0" borderId="1" xfId="0" applyFont="1" applyBorder="1" applyAlignment="1" applyProtection="1">
      <alignment horizontal="center" vertical="center"/>
      <protection hidden="1"/>
    </xf>
  </cellXfs>
  <cellStyles count="1">
    <cellStyle name="Normal" xfId="0" builtinId="0"/>
  </cellStyles>
  <dxfs count="10">
    <dxf>
      <fill>
        <patternFill>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REPORTING</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'SciRAPinvitro_assessment sheet'!$D$73</c:f>
              <c:strCache>
                <c:ptCount val="1"/>
                <c:pt idx="0">
                  <c:v>Fulfilled</c:v>
                </c:pt>
              </c:strCache>
            </c:strRef>
          </c:tx>
          <c:spPr>
            <a:solidFill>
              <a:srgbClr val="41BB19"/>
            </a:solidFill>
            <a:ln>
              <a:noFill/>
            </a:ln>
            <a:effectLst/>
          </c:spPr>
          <c:invertIfNegative val="0"/>
          <c:cat>
            <c:strRef>
              <c:f>'SciRAPinvitro_assessment sheet'!$C$74:$C$78</c:f>
              <c:strCache>
                <c:ptCount val="5"/>
                <c:pt idx="0">
                  <c:v>Test compound and controls</c:v>
                </c:pt>
                <c:pt idx="1">
                  <c:v>Test System</c:v>
                </c:pt>
                <c:pt idx="2">
                  <c:v>Administration of test compound</c:v>
                </c:pt>
                <c:pt idx="3">
                  <c:v>Data collection and analysis</c:v>
                </c:pt>
                <c:pt idx="4">
                  <c:v>Funding and competing interests </c:v>
                </c:pt>
              </c:strCache>
            </c:strRef>
          </c:cat>
          <c:val>
            <c:numRef>
              <c:f>'SciRAPinvitro_assessment sheet'!$D$74:$D$78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E32-437D-A0B1-5070B8F313B2}"/>
            </c:ext>
          </c:extLst>
        </c:ser>
        <c:ser>
          <c:idx val="1"/>
          <c:order val="1"/>
          <c:tx>
            <c:strRef>
              <c:f>'SciRAPinvitro_assessment sheet'!$E$73</c:f>
              <c:strCache>
                <c:ptCount val="1"/>
                <c:pt idx="0">
                  <c:v>Partially fulfilled</c:v>
                </c:pt>
              </c:strCache>
            </c:strRef>
          </c:tx>
          <c:spPr>
            <a:solidFill>
              <a:srgbClr val="FEE000"/>
            </a:solidFill>
            <a:ln>
              <a:noFill/>
            </a:ln>
            <a:effectLst/>
          </c:spPr>
          <c:invertIfNegative val="0"/>
          <c:cat>
            <c:strRef>
              <c:f>'SciRAPinvitro_assessment sheet'!$C$74:$C$78</c:f>
              <c:strCache>
                <c:ptCount val="5"/>
                <c:pt idx="0">
                  <c:v>Test compound and controls</c:v>
                </c:pt>
                <c:pt idx="1">
                  <c:v>Test System</c:v>
                </c:pt>
                <c:pt idx="2">
                  <c:v>Administration of test compound</c:v>
                </c:pt>
                <c:pt idx="3">
                  <c:v>Data collection and analysis</c:v>
                </c:pt>
                <c:pt idx="4">
                  <c:v>Funding and competing interests </c:v>
                </c:pt>
              </c:strCache>
            </c:strRef>
          </c:cat>
          <c:val>
            <c:numRef>
              <c:f>'SciRAPinvitro_assessment sheet'!$E$74:$E$78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E32-437D-A0B1-5070B8F313B2}"/>
            </c:ext>
          </c:extLst>
        </c:ser>
        <c:ser>
          <c:idx val="2"/>
          <c:order val="2"/>
          <c:tx>
            <c:strRef>
              <c:f>'SciRAPinvitro_assessment sheet'!$F$73</c:f>
              <c:strCache>
                <c:ptCount val="1"/>
                <c:pt idx="0">
                  <c:v>Not fulfilled</c:v>
                </c:pt>
              </c:strCache>
            </c:strRef>
          </c:tx>
          <c:spPr>
            <a:solidFill>
              <a:srgbClr val="FF2D2D"/>
            </a:solidFill>
            <a:ln>
              <a:noFill/>
            </a:ln>
            <a:effectLst/>
          </c:spPr>
          <c:invertIfNegative val="0"/>
          <c:cat>
            <c:strRef>
              <c:f>'SciRAPinvitro_assessment sheet'!$C$74:$C$78</c:f>
              <c:strCache>
                <c:ptCount val="5"/>
                <c:pt idx="0">
                  <c:v>Test compound and controls</c:v>
                </c:pt>
                <c:pt idx="1">
                  <c:v>Test System</c:v>
                </c:pt>
                <c:pt idx="2">
                  <c:v>Administration of test compound</c:v>
                </c:pt>
                <c:pt idx="3">
                  <c:v>Data collection and analysis</c:v>
                </c:pt>
                <c:pt idx="4">
                  <c:v>Funding and competing interests </c:v>
                </c:pt>
              </c:strCache>
            </c:strRef>
          </c:cat>
          <c:val>
            <c:numRef>
              <c:f>'SciRAPinvitro_assessment sheet'!$F$74:$F$78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3E32-437D-A0B1-5070B8F313B2}"/>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METHODOLOGICAL</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'SciRAPinvitro_assessment sheet'!$D$87</c:f>
              <c:strCache>
                <c:ptCount val="1"/>
                <c:pt idx="0">
                  <c:v>Fulfilled</c:v>
                </c:pt>
              </c:strCache>
            </c:strRef>
          </c:tx>
          <c:spPr>
            <a:solidFill>
              <a:srgbClr val="41BB19"/>
            </a:solidFill>
            <a:ln>
              <a:noFill/>
            </a:ln>
            <a:effectLst/>
          </c:spPr>
          <c:invertIfNegative val="0"/>
          <c:cat>
            <c:strRef>
              <c:f>'SciRAPinvitro_assessment sheet'!$C$88:$C$91</c:f>
              <c:strCache>
                <c:ptCount val="4"/>
                <c:pt idx="0">
                  <c:v>Test compound and controls</c:v>
                </c:pt>
                <c:pt idx="1">
                  <c:v>Test System</c:v>
                </c:pt>
                <c:pt idx="2">
                  <c:v>Administration of the test compound</c:v>
                </c:pt>
                <c:pt idx="3">
                  <c:v>Data collection and analysis</c:v>
                </c:pt>
              </c:strCache>
            </c:strRef>
          </c:cat>
          <c:val>
            <c:numRef>
              <c:f>'SciRAPinvitro_assessment sheet'!$D$88:$D$91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A71-429F-8896-E3D91AC3707A}"/>
            </c:ext>
          </c:extLst>
        </c:ser>
        <c:ser>
          <c:idx val="1"/>
          <c:order val="1"/>
          <c:tx>
            <c:strRef>
              <c:f>'SciRAPinvitro_assessment sheet'!$E$87</c:f>
              <c:strCache>
                <c:ptCount val="1"/>
                <c:pt idx="0">
                  <c:v>Partially fulfilled</c:v>
                </c:pt>
              </c:strCache>
            </c:strRef>
          </c:tx>
          <c:spPr>
            <a:solidFill>
              <a:srgbClr val="FEE000"/>
            </a:solidFill>
            <a:ln>
              <a:noFill/>
            </a:ln>
            <a:effectLst/>
          </c:spPr>
          <c:invertIfNegative val="0"/>
          <c:cat>
            <c:strRef>
              <c:f>'SciRAPinvitro_assessment sheet'!$C$88:$C$91</c:f>
              <c:strCache>
                <c:ptCount val="4"/>
                <c:pt idx="0">
                  <c:v>Test compound and controls</c:v>
                </c:pt>
                <c:pt idx="1">
                  <c:v>Test System</c:v>
                </c:pt>
                <c:pt idx="2">
                  <c:v>Administration of the test compound</c:v>
                </c:pt>
                <c:pt idx="3">
                  <c:v>Data collection and analysis</c:v>
                </c:pt>
              </c:strCache>
            </c:strRef>
          </c:cat>
          <c:val>
            <c:numRef>
              <c:f>'SciRAPinvitro_assessment sheet'!$E$88:$E$91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A71-429F-8896-E3D91AC3707A}"/>
            </c:ext>
          </c:extLst>
        </c:ser>
        <c:ser>
          <c:idx val="2"/>
          <c:order val="2"/>
          <c:tx>
            <c:strRef>
              <c:f>'SciRAPinvitro_assessment sheet'!$F$87</c:f>
              <c:strCache>
                <c:ptCount val="1"/>
                <c:pt idx="0">
                  <c:v>Not fulfilled</c:v>
                </c:pt>
              </c:strCache>
            </c:strRef>
          </c:tx>
          <c:spPr>
            <a:solidFill>
              <a:srgbClr val="FF2D2D"/>
            </a:solidFill>
            <a:ln>
              <a:noFill/>
            </a:ln>
            <a:effectLst/>
          </c:spPr>
          <c:invertIfNegative val="0"/>
          <c:cat>
            <c:strRef>
              <c:f>'SciRAPinvitro_assessment sheet'!$C$88:$C$91</c:f>
              <c:strCache>
                <c:ptCount val="4"/>
                <c:pt idx="0">
                  <c:v>Test compound and controls</c:v>
                </c:pt>
                <c:pt idx="1">
                  <c:v>Test System</c:v>
                </c:pt>
                <c:pt idx="2">
                  <c:v>Administration of the test compound</c:v>
                </c:pt>
                <c:pt idx="3">
                  <c:v>Data collection and analysis</c:v>
                </c:pt>
              </c:strCache>
            </c:strRef>
          </c:cat>
          <c:val>
            <c:numRef>
              <c:f>'SciRAPinvitro_assessment sheet'!$F$88:$F$91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FA71-429F-8896-E3D91AC3707A}"/>
            </c:ext>
          </c:extLst>
        </c:ser>
        <c:ser>
          <c:idx val="3"/>
          <c:order val="3"/>
          <c:tx>
            <c:strRef>
              <c:f>'SciRAPinvitro_assessment sheet'!$G$87</c:f>
              <c:strCache>
                <c:ptCount val="1"/>
                <c:pt idx="0">
                  <c:v>Not reported</c:v>
                </c:pt>
              </c:strCache>
            </c:strRef>
          </c:tx>
          <c:spPr>
            <a:solidFill>
              <a:srgbClr val="7F7F7F"/>
            </a:solidFill>
            <a:ln>
              <a:noFill/>
            </a:ln>
            <a:effectLst/>
          </c:spPr>
          <c:invertIfNegative val="0"/>
          <c:cat>
            <c:strRef>
              <c:f>'SciRAPinvitro_assessment sheet'!$C$88:$C$91</c:f>
              <c:strCache>
                <c:ptCount val="4"/>
                <c:pt idx="0">
                  <c:v>Test compound and controls</c:v>
                </c:pt>
                <c:pt idx="1">
                  <c:v>Test System</c:v>
                </c:pt>
                <c:pt idx="2">
                  <c:v>Administration of the test compound</c:v>
                </c:pt>
                <c:pt idx="3">
                  <c:v>Data collection and analysis</c:v>
                </c:pt>
              </c:strCache>
            </c:strRef>
          </c:cat>
          <c:val>
            <c:numRef>
              <c:f>'SciRAPinvitro_assessment sheet'!$G$88:$G$91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FA71-429F-8896-E3D91AC3707A}"/>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b="1"/>
              <a:t>RELEVANCE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'SciRAPinvitro_assessment sheet'!$D$102</c:f>
              <c:strCache>
                <c:ptCount val="1"/>
                <c:pt idx="0">
                  <c:v>Directly relevant</c:v>
                </c:pt>
              </c:strCache>
            </c:strRef>
          </c:tx>
          <c:spPr>
            <a:solidFill>
              <a:srgbClr val="41BB19"/>
            </a:solidFill>
            <a:ln>
              <a:noFill/>
            </a:ln>
            <a:effectLst/>
          </c:spPr>
          <c:invertIfNegative val="0"/>
          <c:cat>
            <c:strRef>
              <c:f>'SciRAPinvitro_assessment sheet'!$C$107</c:f>
              <c:strCache>
                <c:ptCount val="1"/>
                <c:pt idx="0">
                  <c:v>Relevance</c:v>
                </c:pt>
              </c:strCache>
            </c:strRef>
          </c:cat>
          <c:val>
            <c:numRef>
              <c:f>'SciRAPinvitro_assessment sheet'!$D$107</c:f>
              <c:numCache>
                <c:formatCode>General</c:formatCode>
                <c:ptCount val="1"/>
                <c:pt idx="0">
                  <c:v>0</c:v>
                </c:pt>
              </c:numCache>
            </c:numRef>
          </c:val>
          <c:extLst>
            <c:ext xmlns:c16="http://schemas.microsoft.com/office/drawing/2014/chart" uri="{C3380CC4-5D6E-409C-BE32-E72D297353CC}">
              <c16:uniqueId val="{00000000-7AAC-4020-8C2A-BB327F5E9860}"/>
            </c:ext>
          </c:extLst>
        </c:ser>
        <c:ser>
          <c:idx val="1"/>
          <c:order val="1"/>
          <c:tx>
            <c:strRef>
              <c:f>'SciRAPinvitro_assessment sheet'!$E$102</c:f>
              <c:strCache>
                <c:ptCount val="1"/>
                <c:pt idx="0">
                  <c:v>Indirectly relevant</c:v>
                </c:pt>
              </c:strCache>
            </c:strRef>
          </c:tx>
          <c:spPr>
            <a:solidFill>
              <a:srgbClr val="FEE000"/>
            </a:solidFill>
            <a:ln>
              <a:noFill/>
            </a:ln>
            <a:effectLst/>
          </c:spPr>
          <c:invertIfNegative val="0"/>
          <c:cat>
            <c:strRef>
              <c:f>'SciRAPinvitro_assessment sheet'!$C$107</c:f>
              <c:strCache>
                <c:ptCount val="1"/>
                <c:pt idx="0">
                  <c:v>Relevance</c:v>
                </c:pt>
              </c:strCache>
            </c:strRef>
          </c:cat>
          <c:val>
            <c:numRef>
              <c:f>'SciRAPinvitro_assessment sheet'!$E$107</c:f>
              <c:numCache>
                <c:formatCode>General</c:formatCode>
                <c:ptCount val="1"/>
                <c:pt idx="0">
                  <c:v>0</c:v>
                </c:pt>
              </c:numCache>
            </c:numRef>
          </c:val>
          <c:extLst>
            <c:ext xmlns:c16="http://schemas.microsoft.com/office/drawing/2014/chart" uri="{C3380CC4-5D6E-409C-BE32-E72D297353CC}">
              <c16:uniqueId val="{00000004-7AAC-4020-8C2A-BB327F5E9860}"/>
            </c:ext>
          </c:extLst>
        </c:ser>
        <c:ser>
          <c:idx val="2"/>
          <c:order val="2"/>
          <c:tx>
            <c:strRef>
              <c:f>'SciRAPinvitro_assessment sheet'!$F$102</c:f>
              <c:strCache>
                <c:ptCount val="1"/>
                <c:pt idx="0">
                  <c:v>Not relevant</c:v>
                </c:pt>
              </c:strCache>
            </c:strRef>
          </c:tx>
          <c:spPr>
            <a:solidFill>
              <a:srgbClr val="FF2D2D"/>
            </a:solidFill>
            <a:ln>
              <a:noFill/>
            </a:ln>
            <a:effectLst/>
          </c:spPr>
          <c:invertIfNegative val="0"/>
          <c:cat>
            <c:strRef>
              <c:f>'SciRAPinvitro_assessment sheet'!$C$107</c:f>
              <c:strCache>
                <c:ptCount val="1"/>
                <c:pt idx="0">
                  <c:v>Relevance</c:v>
                </c:pt>
              </c:strCache>
            </c:strRef>
          </c:cat>
          <c:val>
            <c:numRef>
              <c:f>'SciRAPinvitro_assessment sheet'!$F$107</c:f>
              <c:numCache>
                <c:formatCode>General</c:formatCode>
                <c:ptCount val="1"/>
                <c:pt idx="0">
                  <c:v>0</c:v>
                </c:pt>
              </c:numCache>
            </c:numRef>
          </c:val>
          <c:extLst>
            <c:ext xmlns:c16="http://schemas.microsoft.com/office/drawing/2014/chart" uri="{C3380CC4-5D6E-409C-BE32-E72D297353CC}">
              <c16:uniqueId val="{00000005-7AAC-4020-8C2A-BB327F5E9860}"/>
            </c:ext>
          </c:extLst>
        </c:ser>
        <c:dLbls>
          <c:showLegendKey val="0"/>
          <c:showVal val="0"/>
          <c:showCatName val="0"/>
          <c:showSerName val="0"/>
          <c:showPercent val="0"/>
          <c:showBubbleSize val="0"/>
        </c:dLbls>
        <c:gapWidth val="75"/>
        <c:overlap val="100"/>
        <c:axId val="605944904"/>
        <c:axId val="605950304"/>
      </c:barChart>
      <c:catAx>
        <c:axId val="605944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05950304"/>
        <c:crosses val="autoZero"/>
        <c:auto val="1"/>
        <c:lblAlgn val="ctr"/>
        <c:lblOffset val="100"/>
        <c:noMultiLvlLbl val="0"/>
      </c:catAx>
      <c:valAx>
        <c:axId val="6059503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05944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8142858</xdr:colOff>
      <xdr:row>70</xdr:row>
      <xdr:rowOff>133351</xdr:rowOff>
    </xdr:from>
    <xdr:to>
      <xdr:col>7</xdr:col>
      <xdr:colOff>87883</xdr:colOff>
      <xdr:row>80</xdr:row>
      <xdr:rowOff>19050</xdr:rowOff>
    </xdr:to>
    <xdr:graphicFrame macro="">
      <xdr:nvGraphicFramePr>
        <xdr:cNvPr id="6" name="Chart 5">
          <a:extLst>
            <a:ext uri="{FF2B5EF4-FFF2-40B4-BE49-F238E27FC236}">
              <a16:creationId xmlns:a16="http://schemas.microsoft.com/office/drawing/2014/main" id="{44F91C32-C374-43F0-842D-7E338899A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8144983</xdr:colOff>
      <xdr:row>80</xdr:row>
      <xdr:rowOff>66676</xdr:rowOff>
    </xdr:from>
    <xdr:to>
      <xdr:col>7</xdr:col>
      <xdr:colOff>105883</xdr:colOff>
      <xdr:row>93</xdr:row>
      <xdr:rowOff>173009</xdr:rowOff>
    </xdr:to>
    <xdr:graphicFrame macro="">
      <xdr:nvGraphicFramePr>
        <xdr:cNvPr id="7" name="Chart 6">
          <a:extLst>
            <a:ext uri="{FF2B5EF4-FFF2-40B4-BE49-F238E27FC236}">
              <a16:creationId xmlns:a16="http://schemas.microsoft.com/office/drawing/2014/main" id="{7673204C-1FAA-4A65-A068-B8D09AF63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8135280</xdr:colOff>
      <xdr:row>94</xdr:row>
      <xdr:rowOff>72592</xdr:rowOff>
    </xdr:from>
    <xdr:to>
      <xdr:col>7</xdr:col>
      <xdr:colOff>94770</xdr:colOff>
      <xdr:row>109</xdr:row>
      <xdr:rowOff>135387</xdr:rowOff>
    </xdr:to>
    <xdr:graphicFrame macro="">
      <xdr:nvGraphicFramePr>
        <xdr:cNvPr id="3" name="Chart 2">
          <a:extLst>
            <a:ext uri="{FF2B5EF4-FFF2-40B4-BE49-F238E27FC236}">
              <a16:creationId xmlns:a16="http://schemas.microsoft.com/office/drawing/2014/main" id="{4A9CF484-2FE6-4F2A-CCB5-38BE2DA37A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93"/>
  <sheetViews>
    <sheetView tabSelected="1" zoomScaleNormal="100" workbookViewId="0">
      <selection sqref="A1:I1"/>
    </sheetView>
  </sheetViews>
  <sheetFormatPr defaultColWidth="22.26953125" defaultRowHeight="14.5" x14ac:dyDescent="0.35"/>
  <cols>
    <col min="1" max="1" width="3.54296875" bestFit="1" customWidth="1"/>
    <col min="2" max="2" width="117.1796875" bestFit="1" customWidth="1"/>
    <col min="3" max="3" width="20.54296875" bestFit="1" customWidth="1"/>
    <col min="4" max="4" width="14.54296875" bestFit="1" customWidth="1"/>
    <col min="5" max="5" width="16.1796875" bestFit="1" customWidth="1"/>
    <col min="6" max="6" width="11.26953125" bestFit="1" customWidth="1"/>
    <col min="7" max="7" width="14.26953125" bestFit="1" customWidth="1"/>
    <col min="10" max="10" width="28.26953125" hidden="1" customWidth="1"/>
    <col min="11" max="11" width="15.54296875" hidden="1" customWidth="1"/>
    <col min="12" max="12" width="10.7265625" hidden="1" customWidth="1"/>
    <col min="13" max="13" width="13.81640625" hidden="1" customWidth="1"/>
    <col min="14" max="14" width="13.453125" hidden="1" customWidth="1"/>
    <col min="15" max="15" width="7.453125" hidden="1" customWidth="1"/>
    <col min="16" max="16" width="22.26953125" customWidth="1"/>
  </cols>
  <sheetData>
    <row r="1" spans="1:16" ht="96.75" customHeight="1" x14ac:dyDescent="0.35">
      <c r="A1" s="71" t="s">
        <v>96</v>
      </c>
      <c r="B1" s="71"/>
      <c r="C1" s="71"/>
      <c r="D1" s="71"/>
      <c r="E1" s="71"/>
      <c r="F1" s="71"/>
      <c r="G1" s="71"/>
      <c r="H1" s="71"/>
      <c r="I1" s="71"/>
      <c r="J1" s="20"/>
      <c r="K1" s="20"/>
      <c r="L1" s="20"/>
      <c r="M1" s="20"/>
      <c r="N1" s="20"/>
      <c r="O1" s="20"/>
      <c r="P1" s="20"/>
    </row>
    <row r="3" spans="1:16" x14ac:dyDescent="0.35">
      <c r="A3" s="6" t="s">
        <v>0</v>
      </c>
      <c r="B3" s="6" t="s">
        <v>1</v>
      </c>
      <c r="C3" s="6" t="s">
        <v>76</v>
      </c>
      <c r="D3" s="6" t="s">
        <v>77</v>
      </c>
      <c r="J3" s="6"/>
      <c r="K3" s="3" t="s">
        <v>92</v>
      </c>
    </row>
    <row r="4" spans="1:16" x14ac:dyDescent="0.35">
      <c r="A4" s="26"/>
      <c r="B4" s="30" t="s">
        <v>2</v>
      </c>
      <c r="K4" s="4" t="s">
        <v>55</v>
      </c>
      <c r="L4" s="7">
        <v>1</v>
      </c>
    </row>
    <row r="5" spans="1:16" x14ac:dyDescent="0.35">
      <c r="A5" s="26">
        <v>1</v>
      </c>
      <c r="B5" s="20" t="s">
        <v>3</v>
      </c>
      <c r="K5" s="4" t="s">
        <v>56</v>
      </c>
      <c r="L5" s="7">
        <v>0.5</v>
      </c>
    </row>
    <row r="6" spans="1:16" ht="29" x14ac:dyDescent="0.35">
      <c r="A6" s="26">
        <v>2</v>
      </c>
      <c r="B6" s="20" t="s">
        <v>4</v>
      </c>
      <c r="K6" s="4" t="s">
        <v>57</v>
      </c>
      <c r="L6" s="7">
        <v>0</v>
      </c>
    </row>
    <row r="7" spans="1:16" x14ac:dyDescent="0.35">
      <c r="A7" s="26">
        <v>3</v>
      </c>
      <c r="B7" s="20" t="s">
        <v>5</v>
      </c>
      <c r="K7" s="4" t="s">
        <v>94</v>
      </c>
      <c r="L7" s="7">
        <v>0</v>
      </c>
    </row>
    <row r="8" spans="1:16" x14ac:dyDescent="0.35">
      <c r="A8" s="26">
        <v>4</v>
      </c>
      <c r="B8" s="20" t="s">
        <v>6</v>
      </c>
      <c r="K8" s="4" t="s">
        <v>58</v>
      </c>
      <c r="L8" s="7"/>
    </row>
    <row r="9" spans="1:16" x14ac:dyDescent="0.35">
      <c r="A9" s="26">
        <v>5</v>
      </c>
      <c r="B9" s="20" t="s">
        <v>7</v>
      </c>
      <c r="K9" s="3" t="s">
        <v>78</v>
      </c>
      <c r="L9" s="8"/>
    </row>
    <row r="10" spans="1:16" x14ac:dyDescent="0.35">
      <c r="A10" s="26"/>
      <c r="B10" s="30" t="s">
        <v>8</v>
      </c>
      <c r="K10" s="5" t="s">
        <v>59</v>
      </c>
      <c r="L10" s="7">
        <v>1</v>
      </c>
    </row>
    <row r="11" spans="1:16" x14ac:dyDescent="0.35">
      <c r="A11" s="26">
        <v>6</v>
      </c>
      <c r="B11" s="20" t="s">
        <v>9</v>
      </c>
      <c r="K11" s="5" t="s">
        <v>60</v>
      </c>
      <c r="L11" s="7">
        <v>0.5</v>
      </c>
    </row>
    <row r="12" spans="1:16" x14ac:dyDescent="0.35">
      <c r="A12" s="26">
        <v>7</v>
      </c>
      <c r="B12" s="20" t="s">
        <v>10</v>
      </c>
      <c r="K12" s="5" t="s">
        <v>61</v>
      </c>
      <c r="L12" s="7">
        <v>0</v>
      </c>
    </row>
    <row r="13" spans="1:16" x14ac:dyDescent="0.35">
      <c r="A13" s="26">
        <v>8</v>
      </c>
      <c r="B13" s="20" t="s">
        <v>11</v>
      </c>
      <c r="K13" s="3" t="s">
        <v>93</v>
      </c>
    </row>
    <row r="14" spans="1:16" ht="29" x14ac:dyDescent="0.35">
      <c r="A14" s="26">
        <v>9</v>
      </c>
      <c r="B14" s="20" t="s">
        <v>12</v>
      </c>
      <c r="K14" s="4" t="s">
        <v>55</v>
      </c>
      <c r="L14" s="7">
        <v>1</v>
      </c>
    </row>
    <row r="15" spans="1:16" x14ac:dyDescent="0.35">
      <c r="A15" s="26">
        <v>10</v>
      </c>
      <c r="B15" s="20" t="s">
        <v>13</v>
      </c>
      <c r="K15" s="4" t="s">
        <v>56</v>
      </c>
      <c r="L15" s="7">
        <v>0.5</v>
      </c>
    </row>
    <row r="16" spans="1:16" x14ac:dyDescent="0.35">
      <c r="A16" s="26">
        <v>11</v>
      </c>
      <c r="B16" s="20" t="s">
        <v>14</v>
      </c>
      <c r="K16" s="4" t="s">
        <v>57</v>
      </c>
      <c r="L16" s="7">
        <v>0</v>
      </c>
    </row>
    <row r="17" spans="1:12" x14ac:dyDescent="0.35">
      <c r="A17" s="26">
        <v>12</v>
      </c>
      <c r="B17" s="20" t="s">
        <v>15</v>
      </c>
      <c r="K17" s="4" t="s">
        <v>58</v>
      </c>
      <c r="L17" s="7"/>
    </row>
    <row r="18" spans="1:12" x14ac:dyDescent="0.35">
      <c r="A18" s="26"/>
      <c r="B18" s="30" t="s">
        <v>16</v>
      </c>
    </row>
    <row r="19" spans="1:12" x14ac:dyDescent="0.35">
      <c r="A19" s="26">
        <v>13</v>
      </c>
      <c r="B19" s="20" t="s">
        <v>17</v>
      </c>
    </row>
    <row r="20" spans="1:12" ht="29" x14ac:dyDescent="0.35">
      <c r="A20" s="26">
        <v>14</v>
      </c>
      <c r="B20" s="20" t="s">
        <v>18</v>
      </c>
    </row>
    <row r="21" spans="1:12" x14ac:dyDescent="0.35">
      <c r="A21" s="26">
        <v>15</v>
      </c>
      <c r="B21" s="20" t="s">
        <v>19</v>
      </c>
    </row>
    <row r="22" spans="1:12" x14ac:dyDescent="0.35">
      <c r="A22" s="26">
        <v>16</v>
      </c>
      <c r="B22" s="20" t="s">
        <v>20</v>
      </c>
    </row>
    <row r="23" spans="1:12" x14ac:dyDescent="0.35">
      <c r="A23" s="26"/>
      <c r="B23" s="30" t="s">
        <v>21</v>
      </c>
    </row>
    <row r="24" spans="1:12" x14ac:dyDescent="0.35">
      <c r="A24" s="26">
        <v>17</v>
      </c>
      <c r="B24" s="20" t="s">
        <v>22</v>
      </c>
    </row>
    <row r="25" spans="1:12" x14ac:dyDescent="0.35">
      <c r="A25" s="26">
        <v>18</v>
      </c>
      <c r="B25" s="20" t="s">
        <v>23</v>
      </c>
    </row>
    <row r="26" spans="1:12" x14ac:dyDescent="0.35">
      <c r="A26" s="26">
        <v>19</v>
      </c>
      <c r="B26" s="20" t="s">
        <v>24</v>
      </c>
    </row>
    <row r="27" spans="1:12" x14ac:dyDescent="0.35">
      <c r="A27" s="26">
        <v>20</v>
      </c>
      <c r="B27" s="20" t="s">
        <v>25</v>
      </c>
    </row>
    <row r="28" spans="1:12" x14ac:dyDescent="0.35">
      <c r="A28" s="26">
        <v>21</v>
      </c>
      <c r="B28" s="20" t="s">
        <v>26</v>
      </c>
    </row>
    <row r="29" spans="1:12" x14ac:dyDescent="0.35">
      <c r="A29" s="26"/>
      <c r="B29" s="30" t="s">
        <v>27</v>
      </c>
    </row>
    <row r="30" spans="1:12" x14ac:dyDescent="0.35">
      <c r="A30" s="26">
        <v>22</v>
      </c>
      <c r="B30" s="20" t="s">
        <v>28</v>
      </c>
    </row>
    <row r="31" spans="1:12" x14ac:dyDescent="0.35">
      <c r="A31" s="26">
        <v>23</v>
      </c>
      <c r="B31" s="20" t="s">
        <v>29</v>
      </c>
    </row>
    <row r="32" spans="1:12" x14ac:dyDescent="0.35">
      <c r="A32" s="26"/>
      <c r="B32" s="30" t="s">
        <v>30</v>
      </c>
    </row>
    <row r="33" spans="1:4" ht="29" x14ac:dyDescent="0.35">
      <c r="A33" s="26">
        <v>24</v>
      </c>
      <c r="B33" s="20" t="s">
        <v>31</v>
      </c>
    </row>
    <row r="34" spans="1:4" x14ac:dyDescent="0.35">
      <c r="A34" s="26"/>
      <c r="B34" s="31" t="s">
        <v>32</v>
      </c>
      <c r="C34" s="6" t="s">
        <v>76</v>
      </c>
      <c r="D34" s="6" t="s">
        <v>77</v>
      </c>
    </row>
    <row r="35" spans="1:4" x14ac:dyDescent="0.35">
      <c r="A35" s="26"/>
      <c r="B35" s="30" t="s">
        <v>2</v>
      </c>
    </row>
    <row r="36" spans="1:4" x14ac:dyDescent="0.35">
      <c r="A36" s="26">
        <v>1</v>
      </c>
      <c r="B36" s="20" t="s">
        <v>33</v>
      </c>
    </row>
    <row r="37" spans="1:4" x14ac:dyDescent="0.35">
      <c r="A37" s="26">
        <v>2</v>
      </c>
      <c r="B37" s="20" t="s">
        <v>34</v>
      </c>
    </row>
    <row r="38" spans="1:4" x14ac:dyDescent="0.35">
      <c r="A38" s="26">
        <v>3</v>
      </c>
      <c r="B38" s="20" t="s">
        <v>35</v>
      </c>
    </row>
    <row r="39" spans="1:4" x14ac:dyDescent="0.35">
      <c r="A39" s="26">
        <v>4</v>
      </c>
      <c r="B39" s="20" t="s">
        <v>36</v>
      </c>
    </row>
    <row r="40" spans="1:4" x14ac:dyDescent="0.35">
      <c r="A40" s="26">
        <v>5</v>
      </c>
      <c r="B40" s="20" t="s">
        <v>37</v>
      </c>
    </row>
    <row r="41" spans="1:4" x14ac:dyDescent="0.35">
      <c r="A41" s="26"/>
      <c r="B41" s="30" t="s">
        <v>8</v>
      </c>
    </row>
    <row r="42" spans="1:4" ht="29" x14ac:dyDescent="0.35">
      <c r="A42" s="26">
        <v>6</v>
      </c>
      <c r="B42" s="20" t="s">
        <v>38</v>
      </c>
    </row>
    <row r="43" spans="1:4" ht="29" x14ac:dyDescent="0.35">
      <c r="A43" s="26">
        <v>7</v>
      </c>
      <c r="B43" s="20" t="s">
        <v>39</v>
      </c>
    </row>
    <row r="44" spans="1:4" x14ac:dyDescent="0.35">
      <c r="A44" s="26"/>
      <c r="B44" s="30" t="s">
        <v>40</v>
      </c>
    </row>
    <row r="45" spans="1:4" x14ac:dyDescent="0.35">
      <c r="A45" s="26">
        <v>8</v>
      </c>
      <c r="B45" s="20" t="s">
        <v>41</v>
      </c>
    </row>
    <row r="46" spans="1:4" x14ac:dyDescent="0.35">
      <c r="A46" s="26">
        <v>9</v>
      </c>
      <c r="B46" s="20" t="s">
        <v>42</v>
      </c>
    </row>
    <row r="47" spans="1:4" ht="29" x14ac:dyDescent="0.35">
      <c r="A47" s="26">
        <v>10</v>
      </c>
      <c r="B47" s="20" t="s">
        <v>43</v>
      </c>
    </row>
    <row r="48" spans="1:4" x14ac:dyDescent="0.35">
      <c r="A48" s="26"/>
      <c r="B48" s="30" t="s">
        <v>21</v>
      </c>
    </row>
    <row r="49" spans="1:15" x14ac:dyDescent="0.35">
      <c r="A49" s="26">
        <v>11</v>
      </c>
      <c r="B49" s="20" t="s">
        <v>44</v>
      </c>
    </row>
    <row r="50" spans="1:15" x14ac:dyDescent="0.35">
      <c r="A50" s="26">
        <v>12</v>
      </c>
      <c r="B50" s="20" t="s">
        <v>45</v>
      </c>
    </row>
    <row r="51" spans="1:15" x14ac:dyDescent="0.35">
      <c r="A51" s="26">
        <v>13</v>
      </c>
      <c r="B51" s="20" t="s">
        <v>46</v>
      </c>
    </row>
    <row r="52" spans="1:15" x14ac:dyDescent="0.35">
      <c r="A52" s="26">
        <v>14</v>
      </c>
      <c r="B52" s="20" t="s">
        <v>47</v>
      </c>
    </row>
    <row r="53" spans="1:15" x14ac:dyDescent="0.35">
      <c r="A53" s="26">
        <v>15</v>
      </c>
      <c r="B53" s="20" t="s">
        <v>48</v>
      </c>
    </row>
    <row r="54" spans="1:15" x14ac:dyDescent="0.35">
      <c r="A54" s="26"/>
      <c r="B54" s="30" t="s">
        <v>30</v>
      </c>
    </row>
    <row r="55" spans="1:15" x14ac:dyDescent="0.35">
      <c r="A55" s="26">
        <v>16</v>
      </c>
      <c r="B55" s="20" t="s">
        <v>49</v>
      </c>
    </row>
    <row r="56" spans="1:15" x14ac:dyDescent="0.35">
      <c r="A56" s="26"/>
      <c r="B56" s="32" t="s">
        <v>54</v>
      </c>
      <c r="C56" s="6" t="s">
        <v>76</v>
      </c>
      <c r="D56" s="6" t="s">
        <v>77</v>
      </c>
    </row>
    <row r="57" spans="1:15" x14ac:dyDescent="0.35">
      <c r="A57" s="26">
        <v>1</v>
      </c>
      <c r="B57" s="20" t="s">
        <v>50</v>
      </c>
    </row>
    <row r="58" spans="1:15" x14ac:dyDescent="0.35">
      <c r="A58" s="26">
        <v>2</v>
      </c>
      <c r="B58" s="20" t="s">
        <v>51</v>
      </c>
    </row>
    <row r="59" spans="1:15" x14ac:dyDescent="0.35">
      <c r="A59" s="26">
        <v>3</v>
      </c>
      <c r="B59" s="20" t="s">
        <v>52</v>
      </c>
    </row>
    <row r="60" spans="1:15" s="15" customFormat="1" ht="15" thickBot="1" x14ac:dyDescent="0.4">
      <c r="A60" s="33">
        <v>4</v>
      </c>
      <c r="B60" s="34" t="s">
        <v>53</v>
      </c>
    </row>
    <row r="61" spans="1:15" ht="15.5" thickTop="1" thickBot="1" x14ac:dyDescent="0.4">
      <c r="A61" s="26"/>
      <c r="B61" s="20"/>
    </row>
    <row r="62" spans="1:15" ht="18.5" x14ac:dyDescent="0.35">
      <c r="C62" s="77"/>
      <c r="D62" s="81" t="s">
        <v>88</v>
      </c>
      <c r="E62" s="82"/>
      <c r="F62" s="60"/>
      <c r="G62" s="79"/>
      <c r="H62" s="52"/>
      <c r="I62" s="52"/>
      <c r="J62" s="80"/>
      <c r="K62" s="83" t="s">
        <v>88</v>
      </c>
      <c r="L62" s="83"/>
      <c r="M62" s="64"/>
      <c r="N62" s="76"/>
      <c r="O62" s="52"/>
    </row>
    <row r="63" spans="1:15" ht="19" thickBot="1" x14ac:dyDescent="0.4">
      <c r="C63" s="78"/>
      <c r="D63" s="36" t="s">
        <v>62</v>
      </c>
      <c r="E63" s="62" t="s">
        <v>63</v>
      </c>
      <c r="F63" s="61"/>
      <c r="G63" s="79"/>
      <c r="H63" s="48"/>
      <c r="I63" s="49"/>
      <c r="J63" s="80"/>
      <c r="K63" s="35" t="s">
        <v>62</v>
      </c>
      <c r="L63" s="35" t="s">
        <v>63</v>
      </c>
      <c r="M63" s="65"/>
      <c r="N63" s="76"/>
      <c r="O63" s="52"/>
    </row>
    <row r="64" spans="1:15" ht="36.75" customHeight="1" thickBot="1" x14ac:dyDescent="0.4">
      <c r="C64" s="63" t="s">
        <v>91</v>
      </c>
      <c r="D64" s="37">
        <f>K65</f>
        <v>0</v>
      </c>
      <c r="E64" s="38">
        <f>L65</f>
        <v>0</v>
      </c>
      <c r="F64" s="58"/>
      <c r="G64" s="58"/>
      <c r="H64" s="48"/>
      <c r="I64" s="49"/>
      <c r="J64" s="53" t="s">
        <v>79</v>
      </c>
      <c r="K64" s="54" cm="1">
        <f t="array" ref="K64">SUM(COUNTIF($C$4:$C$31,$K$4:$K$7)*$L$4:$L$7)</f>
        <v>0</v>
      </c>
      <c r="L64" s="54" cm="1">
        <f t="array" ref="L64">SUM(COUNTIF($C$36:$C$53,$K$4:$K$7)*$L$4:$L$7)</f>
        <v>0</v>
      </c>
      <c r="M64" s="66"/>
      <c r="N64" s="66"/>
      <c r="O64" s="52"/>
    </row>
    <row r="65" spans="3:15" ht="29" x14ac:dyDescent="0.35">
      <c r="C65" s="39" t="s">
        <v>89</v>
      </c>
      <c r="D65" s="40">
        <f>K74</f>
        <v>0</v>
      </c>
      <c r="E65" s="41">
        <f>K81</f>
        <v>0</v>
      </c>
      <c r="F65" s="58"/>
      <c r="G65" s="58"/>
      <c r="H65" s="48"/>
      <c r="I65" s="50"/>
      <c r="J65" s="53" t="s">
        <v>64</v>
      </c>
      <c r="K65" s="54">
        <f>($K$64/$K$67)*100</f>
        <v>0</v>
      </c>
      <c r="L65" s="54">
        <f>($L$64/$L$67)*100</f>
        <v>0</v>
      </c>
      <c r="M65" s="66"/>
      <c r="N65" s="66"/>
      <c r="O65" s="52"/>
    </row>
    <row r="66" spans="3:15" ht="18.5" x14ac:dyDescent="0.35">
      <c r="C66" s="42" t="s">
        <v>74</v>
      </c>
      <c r="D66" s="43">
        <f>L74</f>
        <v>0</v>
      </c>
      <c r="E66" s="45">
        <f>L81</f>
        <v>0</v>
      </c>
      <c r="F66" s="58"/>
      <c r="G66" s="58"/>
      <c r="H66" s="51"/>
      <c r="I66" s="50"/>
      <c r="J66" s="53" t="s">
        <v>65</v>
      </c>
      <c r="K66" s="44">
        <f>COUNTIF($C$4:$C$31,"REMOVE")</f>
        <v>0</v>
      </c>
      <c r="L66" s="44">
        <f>COUNTIF($C$35:$C$53,"REMOVE")</f>
        <v>0</v>
      </c>
      <c r="M66" s="58"/>
      <c r="N66" s="58"/>
      <c r="O66" s="52"/>
    </row>
    <row r="67" spans="3:15" ht="29" x14ac:dyDescent="0.35">
      <c r="C67" s="42" t="s">
        <v>16</v>
      </c>
      <c r="D67" s="43">
        <f>M74</f>
        <v>0</v>
      </c>
      <c r="E67" s="45">
        <f>M81</f>
        <v>0</v>
      </c>
      <c r="F67" s="58"/>
      <c r="G67" s="58"/>
      <c r="H67" s="51"/>
      <c r="I67" s="50"/>
      <c r="J67" s="11" t="s">
        <v>84</v>
      </c>
      <c r="K67" s="44">
        <f>$K$68-$K$66</f>
        <v>23</v>
      </c>
      <c r="L67" s="44">
        <f>$L$68-$L$66</f>
        <v>15</v>
      </c>
      <c r="M67" s="58"/>
      <c r="N67" s="58"/>
      <c r="O67" s="52"/>
    </row>
    <row r="68" spans="3:15" ht="29" x14ac:dyDescent="0.35">
      <c r="C68" s="42" t="s">
        <v>21</v>
      </c>
      <c r="D68" s="43">
        <f>N74</f>
        <v>0</v>
      </c>
      <c r="E68" s="46">
        <f>N81</f>
        <v>0</v>
      </c>
      <c r="F68" s="58"/>
      <c r="G68" s="58"/>
      <c r="J68" s="11" t="s">
        <v>85</v>
      </c>
      <c r="K68" s="44">
        <v>23</v>
      </c>
      <c r="L68" s="44">
        <v>15</v>
      </c>
      <c r="M68" s="58"/>
      <c r="N68" s="58"/>
      <c r="O68" s="52"/>
    </row>
    <row r="69" spans="3:15" ht="29.5" thickBot="1" x14ac:dyDescent="0.4">
      <c r="C69" s="47" t="s">
        <v>90</v>
      </c>
      <c r="D69" s="37">
        <f>O74</f>
        <v>0</v>
      </c>
      <c r="E69" s="38"/>
      <c r="F69" s="59"/>
      <c r="G69" s="59"/>
      <c r="J69" s="55"/>
      <c r="K69" s="55"/>
      <c r="L69" s="55"/>
      <c r="M69" s="55"/>
      <c r="N69" s="55"/>
      <c r="O69" s="51"/>
    </row>
    <row r="70" spans="3:15" x14ac:dyDescent="0.35">
      <c r="F70" s="58"/>
      <c r="G70" s="58"/>
      <c r="J70" s="51"/>
      <c r="K70" s="50"/>
      <c r="L70" s="50"/>
      <c r="M70" s="50"/>
      <c r="O70" s="51"/>
    </row>
    <row r="71" spans="3:15" x14ac:dyDescent="0.35">
      <c r="J71" s="51"/>
      <c r="K71" s="50"/>
      <c r="L71" s="50"/>
      <c r="M71" s="50"/>
      <c r="O71" s="51"/>
    </row>
    <row r="72" spans="3:15" ht="43.5" x14ac:dyDescent="0.35">
      <c r="C72" s="12"/>
      <c r="D72" s="75" t="s">
        <v>1</v>
      </c>
      <c r="E72" s="75"/>
      <c r="F72" s="75"/>
      <c r="G72" s="14"/>
      <c r="J72" s="9" t="s">
        <v>62</v>
      </c>
      <c r="K72" s="56" t="s">
        <v>80</v>
      </c>
      <c r="L72" s="56" t="s">
        <v>74</v>
      </c>
      <c r="M72" s="57" t="s">
        <v>86</v>
      </c>
      <c r="N72" s="56" t="s">
        <v>81</v>
      </c>
      <c r="O72" s="57" t="s">
        <v>82</v>
      </c>
    </row>
    <row r="73" spans="3:15" x14ac:dyDescent="0.35">
      <c r="C73" s="12"/>
      <c r="D73" s="23" t="s">
        <v>66</v>
      </c>
      <c r="E73" s="24" t="s">
        <v>67</v>
      </c>
      <c r="F73" s="25" t="s">
        <v>68</v>
      </c>
      <c r="G73" s="28"/>
      <c r="J73" s="53" t="s">
        <v>79</v>
      </c>
      <c r="K73" s="10" cm="1">
        <f t="array" ref="K73">SUM(COUNTIF($C$4:$C$9,$K$4:$K$7)*$L$4:$L$7)</f>
        <v>0</v>
      </c>
      <c r="L73" s="10" cm="1">
        <f t="array" ref="L73">SUM(COUNTIF($C$11:$C$17,$K$4:$K$7)*$L$4:$L$7)</f>
        <v>0</v>
      </c>
      <c r="M73" s="10" cm="1">
        <f t="array" ref="M73">SUM(COUNTIF($C$19:$C$22,$K$4:$K$7)*$L$4:$L$7)</f>
        <v>0</v>
      </c>
      <c r="N73" s="10" cm="1">
        <f t="array" ref="N73">SUM(COUNTIF($C$24:$C$28,$K$4:$K$7)*$L$4:$L$7)</f>
        <v>0</v>
      </c>
      <c r="O73" s="10" cm="1">
        <f t="array" ref="O73">SUM(COUNTIF($C$30:$C$31,$K$4:$K$7)*$L$4:$L$7)</f>
        <v>0</v>
      </c>
    </row>
    <row r="74" spans="3:15" ht="29" x14ac:dyDescent="0.35">
      <c r="C74" s="2" t="str">
        <f>$B$4</f>
        <v>Test compound and controls</v>
      </c>
      <c r="D74" s="13">
        <f>COUNTIF($C$5:$C$9, "fulfilled")</f>
        <v>0</v>
      </c>
      <c r="E74" s="13">
        <f>COUNTIF($C$5:$C$9, "partially fulfilled")</f>
        <v>0</v>
      </c>
      <c r="F74" s="13">
        <f>COUNTIF($C$5:$C$9, "not fulfilled")</f>
        <v>0</v>
      </c>
      <c r="G74" s="17"/>
      <c r="J74" s="1" t="s">
        <v>64</v>
      </c>
      <c r="K74" s="10">
        <f>($K$73/$K$76)*100</f>
        <v>0</v>
      </c>
      <c r="L74" s="10">
        <f>($L$73/$L$76)*100</f>
        <v>0</v>
      </c>
      <c r="M74" s="10">
        <f>($M$73/$M$76)*100</f>
        <v>0</v>
      </c>
      <c r="N74" s="10">
        <f>($N$73/$N$76)*100</f>
        <v>0</v>
      </c>
      <c r="O74" s="10">
        <f>($O$73/$O$76)*100</f>
        <v>0</v>
      </c>
    </row>
    <row r="75" spans="3:15" x14ac:dyDescent="0.35">
      <c r="C75" s="2" t="str">
        <f>$B$10</f>
        <v>Test System</v>
      </c>
      <c r="D75" s="13">
        <f>COUNTIF($C$11:$C$17,"fulfilled")</f>
        <v>0</v>
      </c>
      <c r="E75" s="13">
        <f>COUNTIF($C$11:$C$17,"partially fulfilled")</f>
        <v>0</v>
      </c>
      <c r="F75" s="13">
        <f>COUNTIF($C$11:$C$17,"not fulfilled")</f>
        <v>0</v>
      </c>
      <c r="G75" s="17"/>
      <c r="J75" s="1" t="s">
        <v>83</v>
      </c>
      <c r="K75" s="29">
        <f>COUNTIF($C$4:$C$9,"REMOVE")</f>
        <v>0</v>
      </c>
      <c r="L75" s="29">
        <f>COUNTIF($C$11:$C$17,"REMOVE")</f>
        <v>0</v>
      </c>
      <c r="M75" s="29">
        <f>COUNTIF($C$19:$C$22,"REMOVE")</f>
        <v>0</v>
      </c>
      <c r="N75" s="29">
        <f>COUNTIF($C$24:$C$28,"REMOVE")</f>
        <v>0</v>
      </c>
      <c r="O75" s="29">
        <f>COUNTIF($C$30:$C$31,"REMOVE")</f>
        <v>0</v>
      </c>
    </row>
    <row r="76" spans="3:15" ht="29" x14ac:dyDescent="0.35">
      <c r="C76" s="2" t="str">
        <f>$B$18</f>
        <v>Administration of test compound</v>
      </c>
      <c r="D76" s="13">
        <f>COUNTIF($C$19:$C$22,"fulfilled")</f>
        <v>0</v>
      </c>
      <c r="E76" s="13">
        <f>COUNTIF($C$19:$C$22,"partially fulfilled")</f>
        <v>0</v>
      </c>
      <c r="F76" s="13">
        <f>COUNTIF($C$19:$C$22,"not fulfilled")</f>
        <v>0</v>
      </c>
      <c r="G76" s="17"/>
      <c r="J76" s="11" t="s">
        <v>84</v>
      </c>
      <c r="K76" s="29">
        <f>$K$77-$K$75</f>
        <v>5</v>
      </c>
      <c r="L76" s="29">
        <f>$L$77-$L$75</f>
        <v>7</v>
      </c>
      <c r="M76" s="29">
        <f>$M$77-$M$75</f>
        <v>4</v>
      </c>
      <c r="N76" s="29">
        <f>$N$77-$N$75</f>
        <v>5</v>
      </c>
      <c r="O76" s="29">
        <f>$O$77-$O$75</f>
        <v>2</v>
      </c>
    </row>
    <row r="77" spans="3:15" ht="29" x14ac:dyDescent="0.35">
      <c r="C77" s="2" t="str">
        <f>$B$23</f>
        <v>Data collection and analysis</v>
      </c>
      <c r="D77" s="13">
        <f>COUNTIF($C$24:$C$28,"fulfilled")</f>
        <v>0</v>
      </c>
      <c r="E77" s="13">
        <f>COUNTIF($C$24:$C$28,"partially fulfilled")</f>
        <v>0</v>
      </c>
      <c r="F77" s="13">
        <f>COUNTIF($C$24:$C$28,"not fulfilled")</f>
        <v>0</v>
      </c>
      <c r="G77" s="17"/>
      <c r="J77" s="11" t="s">
        <v>85</v>
      </c>
      <c r="K77" s="29">
        <v>5</v>
      </c>
      <c r="L77" s="29">
        <v>7</v>
      </c>
      <c r="M77" s="29">
        <v>4</v>
      </c>
      <c r="N77" s="29">
        <v>5</v>
      </c>
      <c r="O77" s="29">
        <v>2</v>
      </c>
    </row>
    <row r="78" spans="3:15" ht="29" x14ac:dyDescent="0.35">
      <c r="C78" s="2" t="str">
        <f>$B$29</f>
        <v xml:space="preserve">Funding and competing interests </v>
      </c>
      <c r="D78" s="13">
        <f>COUNTIF($C$30:$C$31, "fulfilled")</f>
        <v>0</v>
      </c>
      <c r="E78" s="13">
        <f>COUNTIF($C$30:$C$31, "partially fulfilled")</f>
        <v>0</v>
      </c>
      <c r="F78" s="13">
        <f>COUNTIF($C$30:$C$31, "not fulfilled")</f>
        <v>0</v>
      </c>
      <c r="G78" s="17"/>
    </row>
    <row r="79" spans="3:15" ht="43.5" x14ac:dyDescent="0.35">
      <c r="J79" s="9" t="s">
        <v>63</v>
      </c>
      <c r="K79" s="56" t="s">
        <v>80</v>
      </c>
      <c r="L79" s="56" t="s">
        <v>74</v>
      </c>
      <c r="M79" s="57" t="s">
        <v>86</v>
      </c>
      <c r="N79" s="56" t="s">
        <v>81</v>
      </c>
      <c r="O79" s="57" t="s">
        <v>82</v>
      </c>
    </row>
    <row r="80" spans="3:15" x14ac:dyDescent="0.35">
      <c r="J80" s="53" t="s">
        <v>79</v>
      </c>
      <c r="K80" s="10" cm="1">
        <f t="array" ref="K80">SUM(COUNTIF($C$36:$C$40,$K$4:$K$7)*$L$4:$L$7)</f>
        <v>0</v>
      </c>
      <c r="L80" s="10" cm="1">
        <f t="array" ref="L80">SUM(COUNTIF($C$42:$C$43,$K$4:$K$7)*$L$4:$L$7)</f>
        <v>0</v>
      </c>
      <c r="M80" s="10" cm="1">
        <f t="array" ref="M80">SUM(COUNTIF($C$45:$C$47,$K$4:$K$7)*$L$4:$L$7)</f>
        <v>0</v>
      </c>
      <c r="N80" s="10" cm="1">
        <f t="array" ref="N80">SUM(COUNTIF($C$49:$C$53,$K$4:$K$7)*$L$4:$L$7)</f>
        <v>0</v>
      </c>
      <c r="O80" s="10"/>
    </row>
    <row r="81" spans="3:15" x14ac:dyDescent="0.35">
      <c r="J81" s="1" t="s">
        <v>64</v>
      </c>
      <c r="K81" s="10">
        <f>($K$80/$K$83)*100</f>
        <v>0</v>
      </c>
      <c r="L81" s="10">
        <f>($L$80/$L$83)*100</f>
        <v>0</v>
      </c>
      <c r="M81" s="10">
        <f>($M$80/$M$83)*100</f>
        <v>0</v>
      </c>
      <c r="N81" s="10">
        <f>($N$80/$N$83)*100</f>
        <v>0</v>
      </c>
      <c r="O81" s="10"/>
    </row>
    <row r="82" spans="3:15" x14ac:dyDescent="0.35">
      <c r="J82" s="1" t="s">
        <v>83</v>
      </c>
      <c r="K82" s="29">
        <f>COUNTIF($C$36:$C$40,"REMOVE")</f>
        <v>0</v>
      </c>
      <c r="L82" s="29">
        <f>COUNTIF($C$42:$C$43,"REMOVE")</f>
        <v>0</v>
      </c>
      <c r="M82" s="29">
        <f>COUNTIF($C$45:$C$47,"REMOVE")</f>
        <v>0</v>
      </c>
      <c r="N82" s="29">
        <f>COUNTIF($C$49:$C$53,"REMOVE")</f>
        <v>0</v>
      </c>
      <c r="O82" s="29"/>
    </row>
    <row r="83" spans="3:15" x14ac:dyDescent="0.35">
      <c r="J83" s="11" t="s">
        <v>84</v>
      </c>
      <c r="K83" s="29">
        <f>$K$84-$K$82</f>
        <v>5</v>
      </c>
      <c r="L83" s="29">
        <f>$L$84-$L$82</f>
        <v>2</v>
      </c>
      <c r="M83" s="29">
        <f>$M$84-$M$82</f>
        <v>3</v>
      </c>
      <c r="N83" s="29">
        <f>$N$84-$N$82</f>
        <v>5</v>
      </c>
      <c r="O83" s="29"/>
    </row>
    <row r="84" spans="3:15" x14ac:dyDescent="0.35">
      <c r="J84" s="11" t="s">
        <v>85</v>
      </c>
      <c r="K84" s="29">
        <v>5</v>
      </c>
      <c r="L84" s="29">
        <v>2</v>
      </c>
      <c r="M84" s="29">
        <v>3</v>
      </c>
      <c r="N84" s="29">
        <v>5</v>
      </c>
      <c r="O84" s="29"/>
    </row>
    <row r="86" spans="3:15" ht="18.5" x14ac:dyDescent="0.35">
      <c r="C86" s="12"/>
      <c r="D86" s="72" t="s">
        <v>32</v>
      </c>
      <c r="E86" s="73"/>
      <c r="F86" s="73"/>
      <c r="G86" s="74"/>
      <c r="J86" s="67"/>
      <c r="K86" s="31"/>
      <c r="L86" s="31"/>
      <c r="M86" s="68"/>
      <c r="N86" s="31"/>
      <c r="O86" s="68"/>
    </row>
    <row r="87" spans="3:15" x14ac:dyDescent="0.35">
      <c r="C87" s="12"/>
      <c r="D87" s="23" t="s">
        <v>66</v>
      </c>
      <c r="E87" s="24" t="s">
        <v>67</v>
      </c>
      <c r="F87" s="25" t="s">
        <v>68</v>
      </c>
      <c r="G87" s="70" t="s">
        <v>95</v>
      </c>
      <c r="J87" s="69"/>
      <c r="K87" s="49"/>
      <c r="L87" s="49"/>
      <c r="M87" s="49"/>
      <c r="N87" s="49"/>
      <c r="O87" s="49"/>
    </row>
    <row r="88" spans="3:15" ht="29" x14ac:dyDescent="0.35">
      <c r="C88" s="2" t="str">
        <f>B35</f>
        <v>Test compound and controls</v>
      </c>
      <c r="D88" s="13">
        <f>COUNTIF($C$36:$C$40, "fulfilled")</f>
        <v>0</v>
      </c>
      <c r="E88" s="13">
        <f>COUNTIF($C$36:$C$40, "partially fulfilled")</f>
        <v>0</v>
      </c>
      <c r="F88" s="13">
        <f>COUNTIF($C$36:$C$40, "not fulfilled")</f>
        <v>0</v>
      </c>
      <c r="G88" s="13">
        <f>COUNTIF($C$36:$C$40, "not reported")</f>
        <v>0</v>
      </c>
      <c r="J88" s="48"/>
      <c r="K88" s="49"/>
      <c r="L88" s="49"/>
      <c r="M88" s="49"/>
      <c r="N88" s="49"/>
      <c r="O88" s="49"/>
    </row>
    <row r="89" spans="3:15" x14ac:dyDescent="0.35">
      <c r="C89" s="2" t="str">
        <f>B41</f>
        <v>Test System</v>
      </c>
      <c r="D89" s="13">
        <f>COUNTIF($C$42:$C$43,"fulfilled")</f>
        <v>0</v>
      </c>
      <c r="E89" s="13">
        <f>COUNTIF($C$42:$C$43,"partially fulfilled")</f>
        <v>0</v>
      </c>
      <c r="F89" s="13">
        <f>COUNTIF($C$42:$C$43,"not fulfilled")</f>
        <v>0</v>
      </c>
      <c r="G89" s="13">
        <f>COUNTIF($C$42:$C$43,"not reported")</f>
        <v>0</v>
      </c>
      <c r="J89" s="51"/>
      <c r="K89" s="50"/>
      <c r="L89" s="50"/>
      <c r="M89" s="50"/>
      <c r="N89" s="50"/>
      <c r="O89" s="50"/>
    </row>
    <row r="90" spans="3:15" ht="29" x14ac:dyDescent="0.35">
      <c r="C90" s="2" t="str">
        <f>B44</f>
        <v>Administration of the test compound</v>
      </c>
      <c r="D90" s="13">
        <f>COUNTIF($C$45:$C$47,"fulfilled")</f>
        <v>0</v>
      </c>
      <c r="E90" s="13">
        <f>COUNTIF($C$45:$C$47,"partially fulfilled")</f>
        <v>0</v>
      </c>
      <c r="F90" s="13">
        <f>COUNTIF($C$45:$C$47,"not fulfilled")</f>
        <v>0</v>
      </c>
      <c r="G90" s="13">
        <f>COUNTIF($C$45:$C$47,"not reported")</f>
        <v>0</v>
      </c>
    </row>
    <row r="91" spans="3:15" ht="29" x14ac:dyDescent="0.35">
      <c r="C91" s="2" t="str">
        <f>B48</f>
        <v>Data collection and analysis</v>
      </c>
      <c r="D91" s="13">
        <f>COUNTIF($C$49:$C$53,"fulfilled")</f>
        <v>0</v>
      </c>
      <c r="E91" s="13">
        <f>COUNTIF($C$49:$C$53,"partially fulfilled")</f>
        <v>0</v>
      </c>
      <c r="F91" s="13">
        <f>COUNTIF($C$49:$C$53,"not fulfilled")</f>
        <v>0</v>
      </c>
      <c r="G91" s="13">
        <f>COUNTIF($C$49:$C$53,"not reported")</f>
        <v>0</v>
      </c>
      <c r="J91" s="67"/>
      <c r="K91" s="31"/>
      <c r="L91" s="31"/>
      <c r="M91" s="68"/>
      <c r="N91" s="31"/>
      <c r="O91" s="68"/>
    </row>
    <row r="92" spans="3:15" x14ac:dyDescent="0.35">
      <c r="J92" s="48"/>
      <c r="K92" s="49"/>
      <c r="L92" s="49"/>
      <c r="M92" s="49"/>
      <c r="N92" s="49"/>
      <c r="O92" s="49"/>
    </row>
    <row r="93" spans="3:15" x14ac:dyDescent="0.35">
      <c r="J93" s="48"/>
      <c r="K93" s="49"/>
      <c r="L93" s="49"/>
      <c r="M93" s="49"/>
      <c r="N93" s="49"/>
      <c r="O93" s="49"/>
    </row>
    <row r="94" spans="3:15" x14ac:dyDescent="0.35">
      <c r="J94" s="51"/>
      <c r="K94" s="50"/>
      <c r="L94" s="50"/>
      <c r="M94" s="50"/>
      <c r="N94" s="50"/>
      <c r="O94" s="50"/>
    </row>
    <row r="101" spans="3:7" x14ac:dyDescent="0.35">
      <c r="C101" s="12"/>
      <c r="D101" s="75" t="s">
        <v>54</v>
      </c>
      <c r="E101" s="75"/>
      <c r="F101" s="75"/>
      <c r="G101" s="14"/>
    </row>
    <row r="102" spans="3:7" x14ac:dyDescent="0.35">
      <c r="C102" s="12"/>
      <c r="D102" s="23" t="s">
        <v>69</v>
      </c>
      <c r="E102" s="24" t="s">
        <v>70</v>
      </c>
      <c r="F102" s="25" t="s">
        <v>71</v>
      </c>
      <c r="G102" s="28"/>
    </row>
    <row r="103" spans="3:7" x14ac:dyDescent="0.35">
      <c r="C103" s="27" t="s">
        <v>72</v>
      </c>
      <c r="D103" s="13">
        <f>COUNTIF($C$57, "directly relevant")</f>
        <v>0</v>
      </c>
      <c r="E103" s="13">
        <f>COUNTIF($C$57, "indirectly relevant")</f>
        <v>0</v>
      </c>
      <c r="F103" s="13">
        <f>COUNTIF($C$57, "not relevant")</f>
        <v>0</v>
      </c>
      <c r="G103" s="17"/>
    </row>
    <row r="104" spans="3:7" x14ac:dyDescent="0.35">
      <c r="C104" s="27" t="s">
        <v>74</v>
      </c>
      <c r="D104" s="13">
        <f>COUNTIF($C$58, "directly relevant")</f>
        <v>0</v>
      </c>
      <c r="E104" s="13">
        <f>COUNTIF($C$58, "indirectly relevant")</f>
        <v>0</v>
      </c>
      <c r="F104" s="13">
        <f>COUNTIF($C$58, "not relevant")</f>
        <v>0</v>
      </c>
      <c r="G104" s="17"/>
    </row>
    <row r="105" spans="3:7" x14ac:dyDescent="0.35">
      <c r="C105" s="27" t="s">
        <v>73</v>
      </c>
      <c r="D105" s="13">
        <f>COUNTIF($C$59, "directly relevant")</f>
        <v>0</v>
      </c>
      <c r="E105" s="13">
        <f>COUNTIF($C$59, "indirectly relevant")</f>
        <v>0</v>
      </c>
      <c r="F105" s="13">
        <f>COUNTIF($C$59, "not relevant")</f>
        <v>0</v>
      </c>
      <c r="G105" s="17"/>
    </row>
    <row r="106" spans="3:7" x14ac:dyDescent="0.35">
      <c r="C106" s="27" t="s">
        <v>75</v>
      </c>
      <c r="D106" s="13">
        <f>COUNTIF($C$60, "directly relevant")</f>
        <v>0</v>
      </c>
      <c r="E106" s="13">
        <f>COUNTIF($C$60, "indirectly relevant")</f>
        <v>0</v>
      </c>
      <c r="F106" s="13">
        <f>COUNTIF($C$60, "not relevant")</f>
        <v>0</v>
      </c>
      <c r="G106" s="17"/>
    </row>
    <row r="107" spans="3:7" x14ac:dyDescent="0.35">
      <c r="C107" s="27" t="s">
        <v>87</v>
      </c>
      <c r="D107" s="12">
        <f>SUM($D$103:$D$106)</f>
        <v>0</v>
      </c>
      <c r="E107" s="12">
        <f>SUM($E$103:$E$106)</f>
        <v>0</v>
      </c>
      <c r="F107" s="12">
        <f>SUM($F$103:$F$106)</f>
        <v>0</v>
      </c>
    </row>
    <row r="108" spans="3:7" x14ac:dyDescent="0.35">
      <c r="C108" s="55"/>
      <c r="D108" s="55"/>
      <c r="E108" s="55"/>
    </row>
    <row r="109" spans="3:7" x14ac:dyDescent="0.35">
      <c r="C109" s="55"/>
      <c r="D109" s="55"/>
      <c r="E109" s="55"/>
    </row>
    <row r="110" spans="3:7" x14ac:dyDescent="0.35">
      <c r="C110" s="55"/>
      <c r="D110" s="55"/>
      <c r="E110" s="55"/>
    </row>
    <row r="111" spans="3:7" x14ac:dyDescent="0.35">
      <c r="C111" s="55"/>
      <c r="D111" s="55"/>
      <c r="E111" s="55"/>
    </row>
    <row r="112" spans="3:7" x14ac:dyDescent="0.35">
      <c r="C112" s="55"/>
      <c r="D112" s="55"/>
      <c r="E112" s="55"/>
    </row>
    <row r="113" spans="1:7" x14ac:dyDescent="0.35">
      <c r="D113" s="14"/>
      <c r="E113" s="14"/>
      <c r="F113" s="14"/>
      <c r="G113" s="14"/>
    </row>
    <row r="115" spans="1:7" x14ac:dyDescent="0.35">
      <c r="A115" s="26"/>
      <c r="B115" s="20"/>
    </row>
    <row r="116" spans="1:7" x14ac:dyDescent="0.35">
      <c r="A116" s="16"/>
      <c r="E116" s="17"/>
      <c r="F116" s="17"/>
      <c r="G116" s="17"/>
    </row>
    <row r="117" spans="1:7" x14ac:dyDescent="0.35">
      <c r="A117" s="16"/>
      <c r="F117" s="18"/>
      <c r="G117" s="18"/>
    </row>
    <row r="118" spans="1:7" x14ac:dyDescent="0.35">
      <c r="A118" s="16"/>
      <c r="F118" s="18"/>
      <c r="G118" s="18"/>
    </row>
    <row r="119" spans="1:7" x14ac:dyDescent="0.35">
      <c r="A119" s="16"/>
      <c r="F119" s="19"/>
      <c r="G119" s="19"/>
    </row>
    <row r="120" spans="1:7" x14ac:dyDescent="0.35">
      <c r="A120" s="16"/>
      <c r="F120" s="20"/>
      <c r="G120" s="20"/>
    </row>
    <row r="121" spans="1:7" x14ac:dyDescent="0.35">
      <c r="A121" s="16"/>
    </row>
    <row r="122" spans="1:7" x14ac:dyDescent="0.35">
      <c r="A122" s="16"/>
      <c r="E122" s="14"/>
    </row>
    <row r="123" spans="1:7" x14ac:dyDescent="0.35">
      <c r="A123" s="16"/>
      <c r="B123" s="21"/>
      <c r="C123" s="21"/>
      <c r="D123" s="22"/>
      <c r="E123" s="14"/>
    </row>
    <row r="192" spans="1:2" x14ac:dyDescent="0.35">
      <c r="A192" s="16"/>
      <c r="B192" s="21"/>
    </row>
    <row r="193" spans="1:2" x14ac:dyDescent="0.35">
      <c r="A193" s="16"/>
      <c r="B193" s="21"/>
    </row>
  </sheetData>
  <mergeCells count="10">
    <mergeCell ref="A1:I1"/>
    <mergeCell ref="D86:G86"/>
    <mergeCell ref="D101:F101"/>
    <mergeCell ref="N62:N63"/>
    <mergeCell ref="C62:C63"/>
    <mergeCell ref="G62:G63"/>
    <mergeCell ref="J62:J63"/>
    <mergeCell ref="D62:E62"/>
    <mergeCell ref="K62:L62"/>
    <mergeCell ref="D72:F72"/>
  </mergeCells>
  <conditionalFormatting sqref="B4:B33 B115">
    <cfRule type="expression" dxfId="9" priority="22">
      <formula>$A4="Removed"</formula>
    </cfRule>
  </conditionalFormatting>
  <conditionalFormatting sqref="B34">
    <cfRule type="expression" dxfId="8" priority="23">
      <formula>$A35="Removed"</formula>
    </cfRule>
  </conditionalFormatting>
  <conditionalFormatting sqref="B35:B61">
    <cfRule type="expression" dxfId="7" priority="21">
      <formula>$A35="Removed"</formula>
    </cfRule>
  </conditionalFormatting>
  <conditionalFormatting sqref="C30:C60 C3:C22 C24:C28 D23">
    <cfRule type="beginsWith" dxfId="6" priority="3" operator="beginsWith" text="not relevant">
      <formula>LEFT(C3,LEN("not relevant"))="not relevant"</formula>
    </cfRule>
    <cfRule type="beginsWith" dxfId="5" priority="4" operator="beginsWith" text="not fulfilled">
      <formula>LEFT(C3,LEN("not fulfilled"))="not fulfilled"</formula>
    </cfRule>
    <cfRule type="beginsWith" dxfId="4" priority="5" operator="beginsWith" text="indirectly">
      <formula>LEFT(C3,LEN("indirectly"))="indirectly"</formula>
    </cfRule>
    <cfRule type="beginsWith" dxfId="3" priority="6" operator="beginsWith" text="partially">
      <formula>LEFT(C3,LEN("partially"))="partially"</formula>
    </cfRule>
    <cfRule type="beginsWith" dxfId="2" priority="7" operator="beginsWith" text="directly relevant">
      <formula>LEFT(C3,LEN("directly relevant"))="directly relevant"</formula>
    </cfRule>
    <cfRule type="beginsWith" dxfId="1" priority="8" operator="beginsWith" text="fulfilled">
      <formula>LEFT(C3,LEN("fulfilled"))="fulfilled"</formula>
    </cfRule>
  </conditionalFormatting>
  <conditionalFormatting sqref="C3:C22 C24:C60 D23">
    <cfRule type="containsText" dxfId="0" priority="1" operator="containsText" text="not reported">
      <formula>NOT(ISERROR(SEARCH("not reported",C3)))</formula>
    </cfRule>
  </conditionalFormatting>
  <dataValidations count="4">
    <dataValidation type="list" allowBlank="1" showInputMessage="1" showErrorMessage="1" sqref="C49:C53 C36:C40 C42:C43 C45:C47" xr:uid="{634FD4BB-B1BE-4A78-869C-D4969BDF7B55}">
      <formula1>$K$4:$K$8</formula1>
    </dataValidation>
    <dataValidation type="list" allowBlank="1" showInputMessage="1" showErrorMessage="1" sqref="C123" xr:uid="{E18702FC-8370-4005-A060-7A07D0F407A4}">
      <formula1>$K$10:$K$14</formula1>
    </dataValidation>
    <dataValidation type="list" allowBlank="1" showInputMessage="1" showErrorMessage="1" sqref="C57:C60" xr:uid="{486E5F62-594A-4C72-9DF7-637CF3E7DF7B}">
      <formula1>$K$10:$K$12</formula1>
    </dataValidation>
    <dataValidation type="list" allowBlank="1" showInputMessage="1" showErrorMessage="1" sqref="C5:C9 C11:C17 C19:C22 C24:C28 C30:C31" xr:uid="{1565F5CF-7B2D-474D-9C3D-3BEBA9419D59}">
      <formula1>$K$14:$K$17</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SciRAPinvitro_assessment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2015-06-05T18:17:20Z</dcterms:created>
  <dcterms:modified xsi:type="dcterms:W3CDTF">2024-10-22T08:10:36Z</dcterms:modified>
</cp:coreProperties>
</file>